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'ejecucion'!$A$1:$H$250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<sst xmlns="http://schemas.openxmlformats.org/spreadsheetml/2006/main" count="352" uniqueCount="251">
  <si>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</si>
  <si>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</si>
  <si>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</si>
  <si>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</si>
  <si>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</si>
  <si>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</si>
  <si>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</si>
  <si>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</si>
  <si>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</si>
  <si>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</si>
  <si>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</si>
  <si>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</si>
  <si>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</si>
  <si>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</si>
  <si>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</si>
  <si>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</si>
  <si>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</si>
  <si>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</si>
  <si>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</si>
  <si>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</si>
  <si>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</si>
  <si>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</si>
  <si>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</si>
  <si>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</si>
  <si>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</si>
  <si>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</si>
  <si>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</si>
  <si>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</si>
  <si>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</si>
  <si>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</si>
  <si>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</si>
  <si>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</si>
  <si>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</si>
  <si>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</si>
  <si>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</si>
  <si>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</si>
  <si>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</si>
  <si>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</si>
  <si>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</si>
  <si>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</si>
  <si>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</si>
  <si>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</si>
  <si>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</si>
  <si>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</si>
  <si>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</si>
  <si>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</si>
  <si>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</si>
  <si>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</si>
  <si>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</si>
  <si>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</si>
  <si>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</si>
  <si>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</si>
  <si>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</si>
  <si>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</si>
  <si>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</si>
  <si>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</si>
  <si>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</si>
  <si>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</si>
  <si>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</si>
  <si>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</si>
  <si>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</si>
  <si>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</si>
  <si>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</si>
  <si>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</si>
  <si>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</si>
  <si>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</si>
  <si>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</si>
  <si>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</si>
  <si>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</si>
  <si>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</si>
  <si>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</si>
  <si>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</si>
  <si>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</si>
  <si>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</si>
  <si>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</si>
  <si>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</si>
  <si>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</si>
  <si>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</si>
  <si>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</si>
  <si>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</si>
  <si>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</si>
  <si>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</si>
  <si>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</si>
  <si>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</si>
  <si>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</si>
  <si>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</si>
  <si>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</si>
  <si>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</si>
  <si>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</si>
  <si>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</si>
  <si>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</si>
  <si>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</si>
  <si>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</si>
  <si>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</si>
  <si>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</si>
  <si>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</si>
  <si>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</si>
  <si>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</si>
  <si>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</si>
  <si>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</si>
  <si>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</si>
  <si>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</si>
  <si>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</si>
  <si>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</si>
  <si>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</si>
  <si>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</si>
  <si>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</si>
  <si>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</si>
  <si>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</si>
  <si>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</si>
  <si>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</si>
  <si>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</si>
  <si>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</si>
  <si>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</si>
  <si>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</si>
  <si>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</si>
  <si>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</si>
  <si>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</si>
  <si>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</si>
  <si>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</si>
  <si>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</si>
  <si>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</si>
  <si>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</si>
  <si>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</si>
  <si>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</si>
  <si>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</si>
  <si>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</si>
  <si>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</si>
  <si>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</si>
  <si>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</si>
  <si>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</si>
  <si>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</si>
  <si>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</si>
  <si>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</si>
  <si>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</si>
  <si>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</si>
  <si>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</si>
  <si>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</si>
  <si>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</si>
  <si>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</si>
  <si>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</si>
  <si>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</si>
  <si>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</si>
  <si>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</si>
  <si>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</si>
  <si>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</si>
  <si>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</si>
  <si>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</si>
  <si>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</si>
  <si>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</si>
  <si>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</si>
  <si>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</si>
  <si>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</si>
  <si>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</si>
  <si>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</si>
  <si>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</si>
  <si>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</si>
  <si>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</si>
  <si>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</si>
  <si>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</si>
  <si>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</si>
  <si>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</si>
  <si>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</si>
  <si>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</si>
  <si>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</si>
  <si>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</si>
  <si>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</si>
  <si>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</si>
  <si>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</si>
  <si>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</si>
  <si>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</si>
  <si>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</si>
  <si>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</si>
  <si>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</si>
  <si>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</si>
  <si>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</si>
  <si>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</si>
  <si>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</si>
  <si>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</si>
  <si>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</si>
  <si>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</si>
  <si>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</si>
  <si>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</si>
  <si>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</si>
  <si>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</si>
  <si>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</si>
  <si>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</si>
  <si>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</si>
  <si>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</si>
  <si>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</si>
  <si>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</si>
  <si>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</si>
  <si>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</si>
  <si>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</si>
  <si>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</si>
  <si>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</si>
  <si>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</si>
  <si>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</si>
  <si>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</si>
  <si>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</si>
  <si>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</si>
  <si>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</si>
  <si>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</si>
  <si>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</si>
  <si>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</si>
  <si>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</si>
  <si>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</si>
  <si>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</si>
  <si>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</si>
  <si>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</si>
  <si>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</si>
  <si>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</si>
  <si>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</si>
  <si>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</si>
  <si>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</si>
  <si>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</si>
  <si>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</si>
  <si>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</si>
  <si>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</si>
  <si>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</si>
  <si>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</si>
  <si>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</si>
  <si>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</si>
  <si>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</si>
  <si>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</si>
  <si>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</si>
  <si>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</si>
  <si>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</si>
  <si>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</si>
  <si>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</si>
  <si>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</si>
  <si>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</si>
  <si>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</si>
  <si>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</si>
  <si>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</si>
  <si>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</si>
  <si>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</si>
  <si>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</si>
  <si>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</si>
  <si>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</si>
  <si>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</si>
  <si>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</si>
  <si>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</si>
  <si>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EJECUCIÓN PRESUPUESTARIA,  2015</t>
  </si>
  <si>
    <t>MARZO, 2015</t>
  </si>
  <si>
    <t>BALANCE DISPONIBLE PARA COMPROMISOS PENDIENTES AL 28/02/2015</t>
  </si>
  <si>
    <t>TOTAL INGRESOS POR PARTIDAS PRESUPUESTARIAS MARZO, 2015</t>
  </si>
  <si>
    <t>Período del 01/03/2015 al 31/03/2015</t>
  </si>
  <si>
    <t>Del 1ro. DE MARZO Al 31, 2015</t>
  </si>
  <si>
    <t xml:space="preserve"> - Balance disponible al 28/02/2015</t>
  </si>
  <si>
    <t>BALANCE  DISPONIBLE AL 31/03/2015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</si>
</sst>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1" fontId="0" fillId="34" borderId="0" xfId="3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37" applyFont="1" applyAlignment="1">
      <alignment horizontal="center"/>
    </xf>
    <xf numFmtId="171" fontId="0" fillId="0" borderId="0" xfId="37" applyFont="1" applyBorder="1" applyAlignment="1">
      <alignment horizontal="center"/>
    </xf>
    <xf numFmtId="171" fontId="0" fillId="0" borderId="0" xfId="37" applyFont="1" applyAlignment="1">
      <alignment horizontal="left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MARZO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2015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35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5055"/>
          <c:w val="0.626"/>
          <c:h val="0.4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ejecucion!$I$268:$I$276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ejecucion!$J$268:$J$276</c:f>
              <c:numCache>
                <c:ptCount val="9"/>
                <c:pt idx="0">
                  <c:v>15987309.51</c:v>
                </c:pt>
                <c:pt idx="1">
                  <c:v>5696631.67</c:v>
                </c:pt>
                <c:pt idx="2">
                  <c:v>2570682.6700000004</c:v>
                </c:pt>
                <c:pt idx="3">
                  <c:v>285000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7145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4"/>
  <sheetViews>
    <sheetView showZeros="0" tabSelected="1" workbookViewId="0" topLeftCell="C229">
      <selection activeCell="H245" sqref="H245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2" t="s">
        <v>243</v>
      </c>
      <c r="D12" s="122"/>
      <c r="E12" s="122"/>
      <c r="F12" s="122"/>
      <c r="G12" s="122"/>
      <c r="H12" s="122"/>
    </row>
    <row r="13" spans="3:8" ht="15.75">
      <c r="C13" s="122" t="s">
        <v>247</v>
      </c>
      <c r="D13" s="122"/>
      <c r="E13" s="122"/>
      <c r="F13" s="122"/>
      <c r="G13" s="122"/>
      <c r="H13" s="122"/>
    </row>
    <row r="14" spans="3:8" ht="15.75">
      <c r="C14" s="122" t="s">
        <v>111</v>
      </c>
      <c r="D14" s="122"/>
      <c r="E14" s="122"/>
      <c r="F14" s="122"/>
      <c r="G14" s="122"/>
      <c r="H14" s="122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245</v>
      </c>
      <c r="D18" s="81"/>
      <c r="E18" s="73"/>
      <c r="F18" s="82"/>
      <c r="G18" s="83"/>
      <c r="H18" s="109">
        <f>23580935</f>
        <v>23580935</v>
      </c>
    </row>
    <row r="19" spans="3:8" ht="16.5" customHeight="1" thickBot="1">
      <c r="C19" s="65" t="s">
        <v>246</v>
      </c>
      <c r="D19" s="65"/>
      <c r="E19" s="17"/>
      <c r="F19" s="8"/>
      <c r="G19" s="18"/>
      <c r="H19" s="64">
        <f>26943102.14+2308150</f>
        <v>29251252.14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52832187.14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3" t="s">
        <v>130</v>
      </c>
      <c r="D22" s="123"/>
      <c r="E22" s="123"/>
      <c r="F22" s="123"/>
      <c r="G22" s="123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+G25+G37+G48+G51+G55</f>
        <v>15987309.51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13521380.4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12440340.27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12440340.27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410366.92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197000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174700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38666.92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670673.2100000001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620071.3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50601.91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577462.19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SUM(G40:G46)</f>
        <v>577462.19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61142.19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516320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241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240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139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140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141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/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142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236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1888466.92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877019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898797.78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112650.14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15987309.51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5696631.67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143</v>
      </c>
      <c r="G61" s="22">
        <f>SUM(G62+G63+G64+G65+G67+G68+G70+G71)</f>
        <v>1413735.3199999998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144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825010.11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11727.84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>
        <v>11727.84</v>
      </c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/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566557.37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178</v>
      </c>
      <c r="G69" s="23">
        <v>566557.37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>
        <v>4360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6080</v>
      </c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1569482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1390904.3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178577.7</v>
      </c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438614.35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438614.35</v>
      </c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2600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/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>
        <v>2600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G83+G86+G87+G88</f>
        <v>104665.84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146</v>
      </c>
      <c r="G83" s="23">
        <v>46078.84</v>
      </c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147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149</v>
      </c>
      <c r="G86" s="23">
        <v>7080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150</v>
      </c>
      <c r="G87" s="23"/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>
        <v>51507</v>
      </c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/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151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/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152</v>
      </c>
      <c r="G93" s="22">
        <f>+G94+G97</f>
        <v>398748.38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153</v>
      </c>
      <c r="G95" s="23"/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154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155</v>
      </c>
      <c r="G97" s="22">
        <f>G98+G99+G100+G101</f>
        <v>398748.38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232</v>
      </c>
      <c r="G98" s="23">
        <v>126444.97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156</v>
      </c>
      <c r="G99" s="23"/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157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158</v>
      </c>
      <c r="G101" s="23">
        <v>272303.41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159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SUM(G104+G105+G106+G110+G113+G118+G120)</f>
        <v>1768785.78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79">
        <v>372992.38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160</v>
      </c>
      <c r="G106" s="22">
        <f>G107+G108+G109</f>
        <v>59561.39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161</v>
      </c>
      <c r="G107" s="23">
        <v>621.79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162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163</v>
      </c>
      <c r="G109" s="23">
        <v>58939.6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164</v>
      </c>
      <c r="G110" s="22">
        <f>G111+G112</f>
        <v>350335.83999999997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165</v>
      </c>
      <c r="G111" s="23">
        <v>300313.54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166</v>
      </c>
      <c r="G112" s="23">
        <v>50022.3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167</v>
      </c>
      <c r="G113" s="22">
        <f>SUM(G114:G117)</f>
        <v>985646.17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168</v>
      </c>
      <c r="G114" s="23">
        <v>118000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169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170</v>
      </c>
      <c r="G116" s="23">
        <v>200341.76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171</v>
      </c>
      <c r="G117" s="23">
        <v>667304.41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175</v>
      </c>
      <c r="G118" s="22">
        <f>G119</f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172</v>
      </c>
      <c r="G120" s="23">
        <v>250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173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5696631.67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+G124+G137+G160+G146+G151+G170+G129</f>
        <v>2570682.6700000004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1541568.63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179</v>
      </c>
      <c r="G125" s="22">
        <f>G126</f>
        <v>1541568.63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179</v>
      </c>
      <c r="G126" s="23">
        <v>1541568.63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180</v>
      </c>
      <c r="G128" s="23"/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181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SUM(G138:G143)</f>
        <v>7990.05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320.05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182</v>
      </c>
      <c r="G140" s="23">
        <v>7670</v>
      </c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183</v>
      </c>
      <c r="G143" s="26">
        <f>G144</f>
        <v>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184</v>
      </c>
      <c r="G144" s="26"/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G148+G150</f>
        <v>3845.18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/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/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3845.18</v>
      </c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13569.27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185</v>
      </c>
      <c r="G152" s="23">
        <f>G153</f>
        <v>1006.66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186</v>
      </c>
      <c r="G153" s="23">
        <v>1006.66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187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188</v>
      </c>
      <c r="G156" s="22">
        <f>G157+G158</f>
        <v>12562.61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189</v>
      </c>
      <c r="G157" s="23">
        <v>12562.61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190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191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1002937.84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998538.24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192</v>
      </c>
      <c r="G162" s="23">
        <v>425649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193</v>
      </c>
      <c r="G163" s="23">
        <v>572889.24</v>
      </c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194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195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196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198</v>
      </c>
      <c r="G167" s="22">
        <f>G168+G169</f>
        <v>4399.6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197</v>
      </c>
      <c r="G168" s="23">
        <v>1651.14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6</v>
      </c>
      <c r="F169" s="28" t="s">
        <v>242</v>
      </c>
      <c r="G169" s="23">
        <v>2748.46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771.7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199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/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>
        <v>771.7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200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2570682.6700000004</v>
      </c>
      <c r="I177" s="43"/>
    </row>
    <row r="178" spans="1:9" ht="15.75">
      <c r="A178" s="101">
        <v>2</v>
      </c>
      <c r="B178" s="101">
        <v>4</v>
      </c>
      <c r="C178" s="103"/>
      <c r="D178" s="71"/>
      <c r="E178" s="71"/>
      <c r="F178" s="57" t="s">
        <v>67</v>
      </c>
      <c r="G178" s="80">
        <f>G180+G189+G192</f>
        <v>285000</v>
      </c>
      <c r="H178" s="16"/>
      <c r="I178" s="43"/>
    </row>
    <row r="179" spans="1:9" ht="12.75">
      <c r="A179" s="100">
        <v>2</v>
      </c>
      <c r="B179" s="100">
        <v>4</v>
      </c>
      <c r="C179" s="100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60000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201</v>
      </c>
      <c r="G181" s="23">
        <v>60000</v>
      </c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202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202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203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204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205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206</v>
      </c>
      <c r="G188" s="23">
        <v>0</v>
      </c>
      <c r="H188" s="18"/>
      <c r="I188" s="43"/>
    </row>
    <row r="189" spans="1:9" ht="12.75">
      <c r="A189" s="100">
        <v>2</v>
      </c>
      <c r="B189" s="100">
        <v>4</v>
      </c>
      <c r="C189" s="100">
        <v>2</v>
      </c>
      <c r="D189" s="9"/>
      <c r="E189" s="12"/>
      <c r="F189" s="8" t="s">
        <v>210</v>
      </c>
      <c r="G189" s="47">
        <f>G190</f>
        <v>225000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211</v>
      </c>
      <c r="G190" s="47">
        <f>G191</f>
        <v>225000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212</v>
      </c>
      <c r="G191" s="47">
        <v>225000</v>
      </c>
      <c r="H191" s="16" t="s">
        <v>66</v>
      </c>
      <c r="I191" s="43"/>
    </row>
    <row r="192" spans="1:9" ht="12.75">
      <c r="A192" s="100">
        <v>2</v>
      </c>
      <c r="B192" s="100">
        <v>4</v>
      </c>
      <c r="C192" s="100">
        <v>7</v>
      </c>
      <c r="D192" s="9"/>
      <c r="E192" s="12"/>
      <c r="F192" s="8" t="s">
        <v>99</v>
      </c>
      <c r="G192" s="90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213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285000</v>
      </c>
      <c r="I194" s="43"/>
    </row>
    <row r="195" spans="1:9" ht="15.75">
      <c r="A195" s="101">
        <v>2</v>
      </c>
      <c r="B195" s="101">
        <v>5</v>
      </c>
      <c r="C195" s="101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0">
        <v>2</v>
      </c>
      <c r="B196" s="100">
        <v>5</v>
      </c>
      <c r="C196" s="100">
        <v>1</v>
      </c>
      <c r="D196" s="9"/>
      <c r="E196" s="12"/>
      <c r="F196" s="8" t="s">
        <v>115</v>
      </c>
      <c r="G196" s="90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207</v>
      </c>
      <c r="G197" s="90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208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209</v>
      </c>
      <c r="G199" s="90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G203+G209+G211+G214</f>
        <v>0</v>
      </c>
      <c r="I201" s="43"/>
    </row>
    <row r="202" spans="1:9" ht="15.75">
      <c r="A202" s="101">
        <v>2</v>
      </c>
      <c r="B202" s="101">
        <v>6</v>
      </c>
      <c r="C202" s="101"/>
      <c r="D202" s="104"/>
      <c r="E202" s="58"/>
      <c r="F202" s="57" t="s">
        <v>214</v>
      </c>
      <c r="G202" s="54">
        <f>G203+G209+G211+G214</f>
        <v>0</v>
      </c>
      <c r="H202" s="18"/>
      <c r="I202" s="43"/>
    </row>
    <row r="203" spans="1:9" ht="12.75">
      <c r="A203" s="100">
        <v>2</v>
      </c>
      <c r="B203" s="100">
        <v>6</v>
      </c>
      <c r="C203" s="100">
        <v>1</v>
      </c>
      <c r="D203" s="9"/>
      <c r="E203" s="12"/>
      <c r="F203" s="8" t="s">
        <v>215</v>
      </c>
      <c r="G203" s="22">
        <f>+G204+G205+G206+G208</f>
        <v>0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216</v>
      </c>
      <c r="G204" s="23"/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217</v>
      </c>
      <c r="G205" s="23"/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4</v>
      </c>
      <c r="E206" s="12"/>
      <c r="F206" s="8" t="s">
        <v>218</v>
      </c>
      <c r="G206" s="22">
        <f>G207</f>
        <v>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>
        <v>1</v>
      </c>
      <c r="F207" s="28" t="s">
        <v>218</v>
      </c>
      <c r="G207" s="23"/>
      <c r="H207" s="16" t="s">
        <v>66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9</v>
      </c>
      <c r="E208" s="12"/>
      <c r="F208" s="69" t="s">
        <v>219</v>
      </c>
      <c r="G208" s="23"/>
      <c r="H208" s="16"/>
      <c r="I208" s="43"/>
    </row>
    <row r="209" spans="1:10" ht="18" customHeight="1">
      <c r="A209" s="100">
        <v>2</v>
      </c>
      <c r="B209" s="100">
        <v>6</v>
      </c>
      <c r="C209" s="100">
        <v>4</v>
      </c>
      <c r="D209" s="12"/>
      <c r="E209" s="12"/>
      <c r="F209" s="69" t="s">
        <v>220</v>
      </c>
      <c r="G209" s="23">
        <f>G210</f>
        <v>0</v>
      </c>
      <c r="H209" s="16" t="s">
        <v>66</v>
      </c>
      <c r="I209" s="43" t="s">
        <v>66</v>
      </c>
      <c r="J209" s="45"/>
    </row>
    <row r="210" spans="1:10" ht="15" customHeight="1">
      <c r="A210" s="4">
        <v>2</v>
      </c>
      <c r="B210" s="4">
        <v>6</v>
      </c>
      <c r="C210" s="4">
        <v>4</v>
      </c>
      <c r="D210" s="12">
        <v>1</v>
      </c>
      <c r="E210" s="12">
        <v>1</v>
      </c>
      <c r="F210" s="28" t="s">
        <v>221</v>
      </c>
      <c r="G210" s="23">
        <v>0</v>
      </c>
      <c r="H210" s="16"/>
      <c r="I210" s="43"/>
      <c r="J210" s="45"/>
    </row>
    <row r="211" spans="1:10" ht="12.75" customHeight="1">
      <c r="A211" s="100">
        <v>2</v>
      </c>
      <c r="B211" s="100">
        <v>6</v>
      </c>
      <c r="C211" s="100">
        <v>5</v>
      </c>
      <c r="D211" s="12"/>
      <c r="E211" s="12"/>
      <c r="F211" s="69" t="s">
        <v>222</v>
      </c>
      <c r="G211" s="22">
        <f>G212</f>
        <v>0</v>
      </c>
      <c r="H211" s="16" t="s">
        <v>66</v>
      </c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/>
      <c r="F212" s="69" t="s">
        <v>223</v>
      </c>
      <c r="G212" s="22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>
        <v>1</v>
      </c>
      <c r="F213" s="28" t="s">
        <v>223</v>
      </c>
      <c r="G213" s="23"/>
      <c r="H213" s="16"/>
      <c r="I213" s="43"/>
      <c r="J213" s="45"/>
    </row>
    <row r="214" spans="1:10" ht="12.75" customHeight="1">
      <c r="A214" s="100">
        <v>2</v>
      </c>
      <c r="B214" s="100">
        <v>6</v>
      </c>
      <c r="C214" s="100">
        <v>8</v>
      </c>
      <c r="D214" s="12"/>
      <c r="E214" s="12"/>
      <c r="F214" s="69" t="s">
        <v>224</v>
      </c>
      <c r="G214" s="22">
        <f>G217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12">
        <v>3</v>
      </c>
      <c r="E215" s="12"/>
      <c r="F215" s="69" t="s">
        <v>225</v>
      </c>
      <c r="G215" s="22">
        <f>G216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3</v>
      </c>
      <c r="E216" s="12">
        <v>1</v>
      </c>
      <c r="F216" s="28" t="s">
        <v>226</v>
      </c>
      <c r="G216" s="23"/>
      <c r="H216" s="16" t="s">
        <v>66</v>
      </c>
      <c r="I216" s="43" t="s">
        <v>66</v>
      </c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8</v>
      </c>
      <c r="E217" s="12"/>
      <c r="F217" s="69" t="s">
        <v>227</v>
      </c>
      <c r="G217" s="23"/>
      <c r="H217" s="16" t="s">
        <v>66</v>
      </c>
      <c r="I217" s="43"/>
      <c r="J217" s="45"/>
    </row>
    <row r="218" spans="1:10" ht="12.75" customHeight="1">
      <c r="A218" s="4"/>
      <c r="B218" s="4"/>
      <c r="C218" s="4"/>
      <c r="D218" s="9"/>
      <c r="E218" s="12"/>
      <c r="F218" s="69"/>
      <c r="G218" s="23"/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/>
      <c r="D219" s="9"/>
      <c r="E219" s="12"/>
      <c r="F219" s="69" t="s">
        <v>235</v>
      </c>
      <c r="G219" s="23">
        <f>G220</f>
        <v>0</v>
      </c>
      <c r="H219" s="18">
        <f>G220</f>
        <v>0</v>
      </c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/>
      <c r="E220" s="12"/>
      <c r="F220" s="69" t="s">
        <v>233</v>
      </c>
      <c r="G220" s="22">
        <f>G221</f>
        <v>0</v>
      </c>
      <c r="H220" s="16"/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>
        <v>2</v>
      </c>
      <c r="E221" s="12"/>
      <c r="F221" s="69" t="s">
        <v>234</v>
      </c>
      <c r="G221" s="23"/>
      <c r="H221" s="16"/>
      <c r="I221" s="43"/>
      <c r="J221" s="45"/>
    </row>
    <row r="222" spans="1:10" ht="12.75" customHeight="1">
      <c r="A222" s="4"/>
      <c r="B222" s="4"/>
      <c r="C222" s="4"/>
      <c r="D222" s="9"/>
      <c r="E222" s="12"/>
      <c r="F222" s="69"/>
      <c r="G222" s="23"/>
      <c r="H222" s="16"/>
      <c r="I222" s="43"/>
      <c r="J222" s="45"/>
    </row>
    <row r="223" spans="3:10" ht="12.75" customHeight="1">
      <c r="C223" s="12"/>
      <c r="D223" s="12"/>
      <c r="E223" s="12"/>
      <c r="F223" s="8" t="s">
        <v>228</v>
      </c>
      <c r="G223" s="23"/>
      <c r="H223" s="18"/>
      <c r="I223" s="43"/>
      <c r="J223" s="45"/>
    </row>
    <row r="224" spans="3:10" ht="12.75" customHeight="1">
      <c r="C224" s="12"/>
      <c r="D224" s="12"/>
      <c r="E224" s="12"/>
      <c r="F224" s="8"/>
      <c r="G224" s="23"/>
      <c r="H224" s="16"/>
      <c r="I224" s="43"/>
      <c r="J224" s="45"/>
    </row>
    <row r="225" spans="1:10" ht="12.75" customHeight="1">
      <c r="A225" s="107"/>
      <c r="B225" s="107"/>
      <c r="C225" s="12"/>
      <c r="D225" s="108"/>
      <c r="E225" s="12"/>
      <c r="F225" s="8"/>
      <c r="G225" s="23"/>
      <c r="H225" s="16"/>
      <c r="I225" s="43"/>
      <c r="J225" s="45"/>
    </row>
    <row r="226" spans="1:10" ht="12.75" customHeight="1">
      <c r="A226" s="101">
        <v>4</v>
      </c>
      <c r="B226" s="101">
        <v>1</v>
      </c>
      <c r="C226" s="101"/>
      <c r="D226" s="104"/>
      <c r="E226" s="71"/>
      <c r="F226" s="78" t="s">
        <v>237</v>
      </c>
      <c r="G226" s="22">
        <f>G227</f>
        <v>2308150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/>
      <c r="E227" s="12"/>
      <c r="F227" s="82" t="s">
        <v>238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/>
      <c r="F228" s="82" t="s">
        <v>239</v>
      </c>
      <c r="G228" s="23">
        <f>2308150</f>
        <v>2308150</v>
      </c>
      <c r="H228" s="16" t="s">
        <v>66</v>
      </c>
      <c r="I228" s="43" t="s">
        <v>66</v>
      </c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>
        <v>1</v>
      </c>
      <c r="F229" s="76" t="s">
        <v>239</v>
      </c>
      <c r="G229" s="23"/>
      <c r="H229" s="16"/>
      <c r="I229" s="43" t="s">
        <v>66</v>
      </c>
      <c r="J229" s="45"/>
    </row>
    <row r="230" spans="3:10" ht="12.75" customHeight="1">
      <c r="C230" s="12"/>
      <c r="D230" s="12"/>
      <c r="E230" s="12"/>
      <c r="F230" s="8" t="s">
        <v>96</v>
      </c>
      <c r="G230" s="23"/>
      <c r="H230" s="18">
        <f>G226</f>
        <v>2308150</v>
      </c>
      <c r="I230" s="43" t="s">
        <v>66</v>
      </c>
      <c r="J230" s="45"/>
    </row>
    <row r="231" spans="3:10" ht="12.75" customHeight="1">
      <c r="C231" s="72"/>
      <c r="D231" s="12"/>
      <c r="E231" s="12"/>
      <c r="G231" s="74"/>
      <c r="H231" s="16" t="s">
        <v>66</v>
      </c>
      <c r="I231" s="43" t="s">
        <v>66</v>
      </c>
      <c r="J231" s="45"/>
    </row>
    <row r="232" spans="3:10" ht="12.75" customHeight="1">
      <c r="C232" s="72"/>
      <c r="D232" s="12"/>
      <c r="E232" s="12"/>
      <c r="G232" s="79"/>
      <c r="H232" s="16"/>
      <c r="I232" s="43"/>
      <c r="J232" s="45"/>
    </row>
    <row r="233" spans="1:10" ht="18" customHeight="1">
      <c r="A233" s="101">
        <v>2</v>
      </c>
      <c r="B233" s="101">
        <v>9</v>
      </c>
      <c r="C233" s="103"/>
      <c r="D233" s="58"/>
      <c r="E233" s="58"/>
      <c r="F233" s="57" t="s">
        <v>92</v>
      </c>
      <c r="G233" s="74">
        <f>G234+G236</f>
        <v>0</v>
      </c>
      <c r="I233" s="43" t="s">
        <v>66</v>
      </c>
      <c r="J233" s="45"/>
    </row>
    <row r="234" spans="1:10" ht="18" customHeight="1">
      <c r="A234" s="100">
        <v>2</v>
      </c>
      <c r="B234" s="100">
        <v>9</v>
      </c>
      <c r="C234" s="100">
        <v>1</v>
      </c>
      <c r="D234" s="12"/>
      <c r="E234" s="12"/>
      <c r="F234" s="8" t="s">
        <v>93</v>
      </c>
      <c r="G234" s="74">
        <f>+G235</f>
        <v>0</v>
      </c>
      <c r="H234" s="16"/>
      <c r="I234" s="43"/>
      <c r="J234" s="45"/>
    </row>
    <row r="235" spans="1:10" ht="18" customHeight="1">
      <c r="A235" s="4">
        <v>2</v>
      </c>
      <c r="B235" s="4">
        <v>9</v>
      </c>
      <c r="C235" s="4">
        <v>1</v>
      </c>
      <c r="D235" s="12">
        <v>1</v>
      </c>
      <c r="E235" s="12"/>
      <c r="F235" s="76" t="s">
        <v>229</v>
      </c>
      <c r="G235" s="79"/>
      <c r="H235" s="16"/>
      <c r="I235" s="43"/>
      <c r="J235" s="45"/>
    </row>
    <row r="236" spans="1:10" ht="12" customHeight="1">
      <c r="A236" s="100">
        <v>0</v>
      </c>
      <c r="B236" s="100">
        <v>9</v>
      </c>
      <c r="C236" s="100">
        <v>4</v>
      </c>
      <c r="D236" s="12"/>
      <c r="E236" s="12"/>
      <c r="F236" s="8" t="s">
        <v>230</v>
      </c>
      <c r="G236" s="74">
        <f>+G237</f>
        <v>0</v>
      </c>
      <c r="H236" s="16"/>
      <c r="I236" s="43"/>
      <c r="J236" s="45"/>
    </row>
    <row r="237" spans="1:10" ht="12" customHeight="1">
      <c r="A237" s="4">
        <v>2</v>
      </c>
      <c r="B237" s="4">
        <v>9</v>
      </c>
      <c r="C237" s="4">
        <v>4</v>
      </c>
      <c r="D237" s="12">
        <v>1</v>
      </c>
      <c r="E237" s="12"/>
      <c r="F237" s="76" t="s">
        <v>231</v>
      </c>
      <c r="G237" s="74"/>
      <c r="H237" s="18"/>
      <c r="I237" s="43"/>
      <c r="J237" s="45"/>
    </row>
    <row r="238" spans="3:10" ht="20.25" customHeight="1">
      <c r="C238" s="72"/>
      <c r="D238" s="12"/>
      <c r="E238" s="12"/>
      <c r="F238" s="8" t="s">
        <v>97</v>
      </c>
      <c r="G238" s="74">
        <f>+G239</f>
        <v>0</v>
      </c>
      <c r="H238" s="18">
        <f>+G233</f>
        <v>0</v>
      </c>
      <c r="I238" s="43" t="s">
        <v>66</v>
      </c>
      <c r="J238" s="45"/>
    </row>
    <row r="239" spans="2:10" ht="12" customHeight="1">
      <c r="B239" s="2" t="s">
        <v>66</v>
      </c>
      <c r="C239" s="72"/>
      <c r="D239" s="12"/>
      <c r="E239" s="12"/>
      <c r="F239" s="76"/>
      <c r="G239" s="79"/>
      <c r="H239" s="16"/>
      <c r="I239" s="43"/>
      <c r="J239" s="45" t="s">
        <v>66</v>
      </c>
    </row>
    <row r="240" spans="3:10" ht="12" customHeight="1">
      <c r="C240" s="59"/>
      <c r="D240" s="59"/>
      <c r="E240" s="59"/>
      <c r="F240" s="57" t="s">
        <v>37</v>
      </c>
      <c r="G240" s="60"/>
      <c r="H240" s="16"/>
      <c r="I240" s="43"/>
      <c r="J240" s="45"/>
    </row>
    <row r="241" spans="3:10" ht="12" customHeight="1">
      <c r="C241" s="59"/>
      <c r="D241" s="59"/>
      <c r="E241" s="59"/>
      <c r="F241" s="57" t="s">
        <v>38</v>
      </c>
      <c r="G241" s="60"/>
      <c r="H241" s="16"/>
      <c r="I241" s="43"/>
      <c r="J241" s="45"/>
    </row>
    <row r="242" spans="6:10" ht="12" customHeight="1">
      <c r="F242" s="13"/>
      <c r="H242" s="16"/>
      <c r="I242" s="43"/>
      <c r="J242" s="45"/>
    </row>
    <row r="243" spans="1:10" ht="12" customHeight="1">
      <c r="A243" s="2" t="s">
        <v>66</v>
      </c>
      <c r="F243" s="14" t="s">
        <v>53</v>
      </c>
      <c r="H243" s="18"/>
      <c r="I243" s="43"/>
      <c r="J243" s="45"/>
    </row>
    <row r="244" spans="6:10" ht="12" customHeight="1">
      <c r="F244" s="42">
        <v>42094</v>
      </c>
      <c r="H244" s="16"/>
      <c r="I244" s="43"/>
      <c r="J244" s="45"/>
    </row>
    <row r="245" spans="8:9" ht="21" customHeight="1">
      <c r="H245" s="61">
        <f>SUM(H24:H238)</f>
        <v>26847773.85</v>
      </c>
      <c r="I245" s="43"/>
    </row>
    <row r="246" spans="8:9" ht="21" customHeight="1" thickBot="1">
      <c r="H246" s="62">
        <f>+H20-H245</f>
        <v>25984413.29</v>
      </c>
      <c r="I246" s="43"/>
    </row>
    <row r="247" ht="13.5" thickTop="1"/>
    <row r="249" ht="12.75">
      <c r="D249" s="2" t="s">
        <v>66</v>
      </c>
    </row>
    <row r="250" spans="8:10" ht="12.75">
      <c r="H250" s="45"/>
      <c r="J250" s="26"/>
    </row>
    <row r="254" ht="12.75">
      <c r="F254" s="2" t="s">
        <v>66</v>
      </c>
    </row>
    <row r="261" ht="13.5" thickBot="1"/>
    <row r="262" spans="9:11" ht="12.75">
      <c r="I262" s="119" t="s">
        <v>43</v>
      </c>
      <c r="J262" s="120"/>
      <c r="K262" s="121"/>
    </row>
    <row r="263" spans="9:11" ht="12.75">
      <c r="I263" s="116" t="s">
        <v>44</v>
      </c>
      <c r="J263" s="117"/>
      <c r="K263" s="118"/>
    </row>
    <row r="264" spans="9:11" ht="12.75">
      <c r="I264" s="116" t="s">
        <v>244</v>
      </c>
      <c r="J264" s="117"/>
      <c r="K264" s="118"/>
    </row>
    <row r="265" spans="9:11" ht="12.75">
      <c r="I265" s="91"/>
      <c r="J265" s="16"/>
      <c r="K265" s="92"/>
    </row>
    <row r="266" spans="9:11" ht="12.75">
      <c r="I266" s="91"/>
      <c r="J266" s="16"/>
      <c r="K266" s="92"/>
    </row>
    <row r="267" spans="9:11" ht="12.75">
      <c r="I267" s="93" t="str">
        <f>+C20</f>
        <v>DISPONIBLE PARA EL PERIODO</v>
      </c>
      <c r="J267" s="18">
        <f>+H20</f>
        <v>52832187.14</v>
      </c>
      <c r="K267" s="92"/>
    </row>
    <row r="268" spans="9:11" ht="12.75">
      <c r="I268" s="91" t="s">
        <v>23</v>
      </c>
      <c r="J268" s="16">
        <f>+G24</f>
        <v>15987309.51</v>
      </c>
      <c r="K268" s="94">
        <f>+J268/J277</f>
        <v>0.5954798933916079</v>
      </c>
    </row>
    <row r="269" spans="9:11" ht="12.75">
      <c r="I269" s="91" t="s">
        <v>24</v>
      </c>
      <c r="J269" s="16">
        <f>+G60</f>
        <v>5696631.67</v>
      </c>
      <c r="K269" s="94">
        <f>+J269/J277</f>
        <v>0.2121826450799011</v>
      </c>
    </row>
    <row r="270" spans="9:11" ht="12.75">
      <c r="I270" s="91" t="s">
        <v>25</v>
      </c>
      <c r="J270" s="16">
        <f>+G123</f>
        <v>2570682.6700000004</v>
      </c>
      <c r="K270" s="94">
        <f>+J270/J277</f>
        <v>0.09575031003920648</v>
      </c>
    </row>
    <row r="271" spans="9:11" ht="12.75">
      <c r="I271" s="91" t="s">
        <v>61</v>
      </c>
      <c r="J271" s="16">
        <f>G178</f>
        <v>285000</v>
      </c>
      <c r="K271" s="94">
        <f>+J271/J277</f>
        <v>0.010615405269439127</v>
      </c>
    </row>
    <row r="272" spans="9:11" ht="12.75">
      <c r="I272" s="91" t="s">
        <v>117</v>
      </c>
      <c r="J272" s="16">
        <f>+G195</f>
        <v>0</v>
      </c>
      <c r="K272" s="94">
        <f>+J272/J277</f>
        <v>0</v>
      </c>
    </row>
    <row r="273" spans="9:12" ht="12.75">
      <c r="I273" s="91" t="s">
        <v>58</v>
      </c>
      <c r="J273" s="16">
        <f>+G202</f>
        <v>0</v>
      </c>
      <c r="K273" s="94">
        <f>+J273/J277</f>
        <v>0</v>
      </c>
      <c r="L273" s="2" t="s">
        <v>66</v>
      </c>
    </row>
    <row r="274" spans="9:11" ht="12.75">
      <c r="I274" s="91" t="s">
        <v>233</v>
      </c>
      <c r="J274" s="16">
        <f>+G219</f>
        <v>0</v>
      </c>
      <c r="K274" s="94">
        <f>+J274/J278</f>
        <v>0</v>
      </c>
    </row>
    <row r="275" spans="9:11" ht="12.75">
      <c r="I275" s="91" t="s">
        <v>100</v>
      </c>
      <c r="J275" s="16">
        <f>+G226</f>
        <v>2308150</v>
      </c>
      <c r="K275" s="94">
        <f>+J275/J277</f>
        <v>0.08597174621984534</v>
      </c>
    </row>
    <row r="276" spans="9:11" ht="12.75">
      <c r="I276" s="91" t="s">
        <v>105</v>
      </c>
      <c r="J276" s="16">
        <f>+G233</f>
        <v>0</v>
      </c>
      <c r="K276" s="94" t="s">
        <v>66</v>
      </c>
    </row>
    <row r="277" spans="9:11" ht="12.75">
      <c r="I277" s="93" t="s">
        <v>32</v>
      </c>
      <c r="J277" s="18">
        <f>SUM(J268:J276)</f>
        <v>26847773.85</v>
      </c>
      <c r="K277" s="94">
        <f>SUM(K268:K276)</f>
        <v>1</v>
      </c>
    </row>
    <row r="278" spans="9:11" ht="12.75">
      <c r="I278" s="93" t="s">
        <v>33</v>
      </c>
      <c r="J278" s="18">
        <f>+J267-J277</f>
        <v>25984413.29</v>
      </c>
      <c r="K278" s="94"/>
    </row>
    <row r="279" spans="9:11" ht="12.75">
      <c r="I279" s="91"/>
      <c r="J279" s="95"/>
      <c r="K279" s="92"/>
    </row>
    <row r="280" spans="9:11" ht="12.75">
      <c r="I280" s="91"/>
      <c r="J280" s="16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3.5" thickBot="1">
      <c r="I284" s="96"/>
      <c r="J284" s="97"/>
      <c r="K284" s="98"/>
    </row>
  </sheetData>
  <sheetProtection/>
  <mergeCells count="7">
    <mergeCell ref="I264:K264"/>
    <mergeCell ref="I262:K262"/>
    <mergeCell ref="C12:H12"/>
    <mergeCell ref="C13:H13"/>
    <mergeCell ref="C14:H14"/>
    <mergeCell ref="I263:K263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50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3">
      <c r="A2" s="86"/>
      <c r="B2" s="86"/>
      <c r="C2" s="86"/>
      <c r="D2" s="86" t="s">
        <v>107</v>
      </c>
      <c r="E2" s="86"/>
      <c r="F2" s="86"/>
      <c r="G2" s="86"/>
    </row>
    <row r="3" spans="1:4" ht="25.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4" t="s">
        <v>102</v>
      </c>
      <c r="B8" s="124"/>
      <c r="C8" s="124"/>
      <c r="D8" s="124"/>
      <c r="E8" s="124"/>
      <c r="F8" s="124"/>
      <c r="G8" s="124"/>
      <c r="H8" s="10"/>
      <c r="I8" s="10"/>
      <c r="J8" s="10"/>
    </row>
    <row r="9" spans="1:7" ht="12.75">
      <c r="A9" s="111"/>
      <c r="B9" s="111"/>
      <c r="C9" s="111"/>
      <c r="D9" s="112"/>
      <c r="E9" s="113"/>
      <c r="F9" s="113"/>
      <c r="G9" s="113"/>
    </row>
    <row r="10" spans="1:7" ht="15.75">
      <c r="A10" s="122" t="s">
        <v>30</v>
      </c>
      <c r="B10" s="122"/>
      <c r="C10" s="122"/>
      <c r="D10" s="122"/>
      <c r="E10" s="122"/>
      <c r="F10" s="122"/>
      <c r="G10" s="122"/>
    </row>
    <row r="11" spans="1:7" ht="15.75">
      <c r="A11" s="122" t="s">
        <v>248</v>
      </c>
      <c r="B11" s="122"/>
      <c r="C11" s="122"/>
      <c r="D11" s="122"/>
      <c r="E11" s="122"/>
      <c r="F11" s="122"/>
      <c r="G11" s="122"/>
    </row>
    <row r="12" spans="1:9" ht="15.75">
      <c r="A12" s="122" t="s">
        <v>11</v>
      </c>
      <c r="B12" s="122"/>
      <c r="C12" s="122"/>
      <c r="D12" s="122"/>
      <c r="E12" s="122"/>
      <c r="F12" s="122"/>
      <c r="G12" s="122"/>
      <c r="I12" s="115"/>
    </row>
    <row r="13" spans="1:7" ht="12.75" customHeight="1" hidden="1">
      <c r="A13" s="12"/>
      <c r="B13" s="12"/>
      <c r="C13" s="12"/>
      <c r="D13" s="20"/>
      <c r="E13" s="114"/>
      <c r="F13" s="114"/>
      <c r="G13" s="114"/>
    </row>
    <row r="14" spans="1:7" ht="12.75" customHeight="1" hidden="1">
      <c r="A14" s="107"/>
      <c r="B14" s="107"/>
      <c r="C14" s="107"/>
      <c r="D14" s="107"/>
      <c r="E14" s="113"/>
      <c r="F14" s="113"/>
      <c r="G14" s="113"/>
    </row>
    <row r="15" spans="1:7" ht="12.75">
      <c r="A15" s="107"/>
      <c r="B15" s="107"/>
      <c r="C15" s="107"/>
      <c r="D15" s="107"/>
      <c r="E15" s="113"/>
      <c r="F15" s="113"/>
      <c r="G15" s="113"/>
    </row>
    <row r="16" spans="1:7" ht="12.75">
      <c r="A16" s="107"/>
      <c r="B16" s="107"/>
      <c r="C16" s="107"/>
      <c r="D16" s="107"/>
      <c r="E16" s="113"/>
      <c r="F16" s="113"/>
      <c r="G16" s="113"/>
    </row>
    <row r="17" spans="1:7" ht="15.75">
      <c r="A17" s="122" t="s">
        <v>35</v>
      </c>
      <c r="B17" s="122"/>
      <c r="C17" s="122"/>
      <c r="D17" s="122"/>
      <c r="E17" s="122"/>
      <c r="F17" s="122"/>
      <c r="G17" s="122"/>
    </row>
    <row r="18" spans="1:7" ht="15.75">
      <c r="A18" s="122"/>
      <c r="B18" s="122"/>
      <c r="C18" s="122"/>
      <c r="D18" s="122"/>
      <c r="E18" s="122"/>
      <c r="F18" s="122"/>
      <c r="G18" s="12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6" t="s">
        <v>27</v>
      </c>
      <c r="B21" s="126"/>
      <c r="C21" s="126"/>
      <c r="D21" s="126"/>
      <c r="E21" s="32"/>
      <c r="F21" s="32"/>
      <c r="G21" s="31" t="s">
        <v>28</v>
      </c>
    </row>
    <row r="22" spans="1:7" ht="43.5" customHeight="1">
      <c r="A22" s="125" t="s">
        <v>249</v>
      </c>
      <c r="B22" s="125"/>
      <c r="C22" s="125"/>
      <c r="D22" s="125"/>
      <c r="E22" s="34"/>
      <c r="F22" s="34"/>
      <c r="G22" s="38">
        <v>23580935</v>
      </c>
    </row>
    <row r="23" spans="1:7" ht="40.5" customHeight="1">
      <c r="A23" s="125" t="s">
        <v>64</v>
      </c>
      <c r="B23" s="125"/>
      <c r="C23" s="125"/>
      <c r="D23" s="125"/>
      <c r="E23" s="34"/>
      <c r="F23" s="35"/>
      <c r="G23" s="39">
        <f>26943102.14+2308150</f>
        <v>29251252.14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52832187.14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f>24539623.85+2308150</f>
        <v>26847773.85</v>
      </c>
    </row>
    <row r="28" spans="1:7" ht="30" customHeight="1" thickBot="1">
      <c r="A28" s="127" t="s">
        <v>250</v>
      </c>
      <c r="B28" s="127"/>
      <c r="C28" s="127"/>
      <c r="D28" s="127"/>
      <c r="E28" s="38"/>
      <c r="F28" s="37"/>
      <c r="G28" s="41">
        <f>+G24-G27</f>
        <v>25984413.29</v>
      </c>
    </row>
    <row r="29" spans="1:7" ht="30" customHeight="1" thickTop="1">
      <c r="A29" s="127"/>
      <c r="B29" s="127"/>
      <c r="C29" s="127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2015-04-16T13:39:29Z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