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600" windowHeight="11325"/>
  </bookViews>
  <sheets>
    <sheet name="Cuentas Por Pagar al 31-03-2018" sheetId="2" r:id="rId1"/>
  </sheets>
  <calcPr calcId="145621"/>
</workbook>
</file>

<file path=xl/calcChain.xml><?xml version="1.0" encoding="utf-8"?>
<calcChain xmlns="http://schemas.openxmlformats.org/spreadsheetml/2006/main">
  <c r="U79" i="2" l="1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U62" i="2" s="1"/>
  <c r="T63" i="2"/>
  <c r="T64" i="2"/>
  <c r="T65" i="2"/>
  <c r="T66" i="2"/>
  <c r="U66" i="2" s="1"/>
  <c r="T67" i="2"/>
  <c r="T68" i="2"/>
  <c r="T69" i="2"/>
  <c r="T70" i="2"/>
  <c r="U70" i="2" s="1"/>
  <c r="T71" i="2"/>
  <c r="T72" i="2"/>
  <c r="T73" i="2"/>
  <c r="T74" i="2"/>
  <c r="U74" i="2" s="1"/>
  <c r="T75" i="2"/>
  <c r="T76" i="2"/>
  <c r="T77" i="2"/>
  <c r="T78" i="2"/>
  <c r="U78" i="2" s="1"/>
  <c r="T79" i="2"/>
  <c r="S7" i="2"/>
  <c r="U7" i="2" s="1"/>
  <c r="S8" i="2"/>
  <c r="U8" i="2" s="1"/>
  <c r="S9" i="2"/>
  <c r="U9" i="2" s="1"/>
  <c r="S10" i="2"/>
  <c r="U10" i="2" s="1"/>
  <c r="S11" i="2"/>
  <c r="U11" i="2" s="1"/>
  <c r="S12" i="2"/>
  <c r="U12" i="2" s="1"/>
  <c r="S13" i="2"/>
  <c r="U13" i="2" s="1"/>
  <c r="S14" i="2"/>
  <c r="U14" i="2" s="1"/>
  <c r="S15" i="2"/>
  <c r="U15" i="2" s="1"/>
  <c r="S16" i="2"/>
  <c r="U16" i="2" s="1"/>
  <c r="S17" i="2"/>
  <c r="U17" i="2" s="1"/>
  <c r="S18" i="2"/>
  <c r="U18" i="2" s="1"/>
  <c r="S19" i="2"/>
  <c r="U19" i="2" s="1"/>
  <c r="S20" i="2"/>
  <c r="U20" i="2" s="1"/>
  <c r="S21" i="2"/>
  <c r="U21" i="2" s="1"/>
  <c r="S22" i="2"/>
  <c r="U22" i="2" s="1"/>
  <c r="S23" i="2"/>
  <c r="U23" i="2" s="1"/>
  <c r="S24" i="2"/>
  <c r="U24" i="2" s="1"/>
  <c r="S25" i="2"/>
  <c r="U25" i="2" s="1"/>
  <c r="S26" i="2"/>
  <c r="U26" i="2" s="1"/>
  <c r="S27" i="2"/>
  <c r="U27" i="2" s="1"/>
  <c r="S28" i="2"/>
  <c r="U28" i="2" s="1"/>
  <c r="S29" i="2"/>
  <c r="U29" i="2" s="1"/>
  <c r="S30" i="2"/>
  <c r="U30" i="2" s="1"/>
  <c r="S31" i="2"/>
  <c r="U31" i="2" s="1"/>
  <c r="S32" i="2"/>
  <c r="U32" i="2" s="1"/>
  <c r="S33" i="2"/>
  <c r="U33" i="2" s="1"/>
  <c r="S34" i="2"/>
  <c r="U34" i="2" s="1"/>
  <c r="S35" i="2"/>
  <c r="U35" i="2" s="1"/>
  <c r="S36" i="2"/>
  <c r="U36" i="2" s="1"/>
  <c r="S37" i="2"/>
  <c r="U37" i="2" s="1"/>
  <c r="S38" i="2"/>
  <c r="U38" i="2" s="1"/>
  <c r="S39" i="2"/>
  <c r="U39" i="2" s="1"/>
  <c r="S40" i="2"/>
  <c r="U40" i="2" s="1"/>
  <c r="S41" i="2"/>
  <c r="U41" i="2" s="1"/>
  <c r="S42" i="2"/>
  <c r="U42" i="2" s="1"/>
  <c r="S43" i="2"/>
  <c r="U43" i="2" s="1"/>
  <c r="S44" i="2"/>
  <c r="U44" i="2" s="1"/>
  <c r="S45" i="2"/>
  <c r="U45" i="2" s="1"/>
  <c r="S46" i="2"/>
  <c r="U46" i="2" s="1"/>
  <c r="S47" i="2"/>
  <c r="U47" i="2" s="1"/>
  <c r="S48" i="2"/>
  <c r="U48" i="2" s="1"/>
  <c r="S49" i="2"/>
  <c r="U49" i="2" s="1"/>
  <c r="S50" i="2"/>
  <c r="U50" i="2" s="1"/>
  <c r="S51" i="2"/>
  <c r="U51" i="2" s="1"/>
  <c r="S52" i="2"/>
  <c r="U52" i="2" s="1"/>
  <c r="S53" i="2"/>
  <c r="U53" i="2" s="1"/>
  <c r="S54" i="2"/>
  <c r="U54" i="2" s="1"/>
  <c r="S55" i="2"/>
  <c r="U55" i="2" s="1"/>
  <c r="S56" i="2"/>
  <c r="U56" i="2" s="1"/>
  <c r="S57" i="2"/>
  <c r="U57" i="2" s="1"/>
  <c r="S58" i="2"/>
  <c r="U58" i="2" s="1"/>
  <c r="S59" i="2"/>
  <c r="U59" i="2" s="1"/>
  <c r="S60" i="2"/>
  <c r="U60" i="2" s="1"/>
  <c r="S61" i="2"/>
  <c r="U61" i="2" s="1"/>
  <c r="S62" i="2"/>
  <c r="S63" i="2"/>
  <c r="U63" i="2" s="1"/>
  <c r="S64" i="2"/>
  <c r="U64" i="2" s="1"/>
  <c r="S65" i="2"/>
  <c r="U65" i="2" s="1"/>
  <c r="S66" i="2"/>
  <c r="S67" i="2"/>
  <c r="U67" i="2" s="1"/>
  <c r="S68" i="2"/>
  <c r="U68" i="2" s="1"/>
  <c r="S69" i="2"/>
  <c r="U69" i="2" s="1"/>
  <c r="S70" i="2"/>
  <c r="S71" i="2"/>
  <c r="U71" i="2" s="1"/>
  <c r="S72" i="2"/>
  <c r="U72" i="2" s="1"/>
  <c r="S73" i="2"/>
  <c r="U73" i="2" s="1"/>
  <c r="S74" i="2"/>
  <c r="S75" i="2"/>
  <c r="U75" i="2" s="1"/>
  <c r="S76" i="2"/>
  <c r="U76" i="2" s="1"/>
  <c r="S77" i="2"/>
  <c r="U77" i="2" s="1"/>
  <c r="S78" i="2"/>
  <c r="S79" i="2"/>
  <c r="T6" i="2"/>
  <c r="U6" i="2" s="1"/>
  <c r="S6" i="2"/>
  <c r="Q63" i="2"/>
  <c r="E63" i="2"/>
  <c r="K63" i="2" s="1"/>
  <c r="K62" i="2"/>
  <c r="K61" i="2"/>
  <c r="K60" i="2"/>
  <c r="K75" i="2"/>
  <c r="K69" i="2"/>
  <c r="K66" i="2"/>
  <c r="K65" i="2"/>
  <c r="K57" i="2" l="1"/>
  <c r="K58" i="2"/>
  <c r="K59" i="2"/>
  <c r="K78" i="2" l="1"/>
  <c r="K77" i="2"/>
  <c r="K74" i="2"/>
  <c r="K76" i="2"/>
  <c r="K72" i="2"/>
  <c r="K73" i="2"/>
  <c r="K68" i="2" l="1"/>
  <c r="O80" i="2"/>
  <c r="P80" i="2"/>
  <c r="N80" i="2"/>
  <c r="F80" i="2"/>
  <c r="G80" i="2"/>
  <c r="H80" i="2"/>
  <c r="I80" i="2"/>
  <c r="J80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64" i="2"/>
  <c r="K67" i="2"/>
  <c r="K70" i="2"/>
  <c r="K71" i="2"/>
  <c r="K79" i="2"/>
  <c r="Q80" i="2" l="1"/>
  <c r="E80" i="2"/>
  <c r="K80" i="2"/>
  <c r="T80" i="2" l="1"/>
  <c r="S80" i="2"/>
</calcChain>
</file>

<file path=xl/sharedStrings.xml><?xml version="1.0" encoding="utf-8"?>
<sst xmlns="http://schemas.openxmlformats.org/spreadsheetml/2006/main" count="324" uniqueCount="147">
  <si>
    <t>31- 60 días</t>
  </si>
  <si>
    <t>RETENCIONES</t>
  </si>
  <si>
    <t>LEY 319-98 CODIA</t>
  </si>
  <si>
    <t>VALOR BRUTO RD$</t>
  </si>
  <si>
    <t>PROVEEDOR</t>
  </si>
  <si>
    <r>
      <rPr>
        <b/>
        <sz val="7"/>
        <color theme="0"/>
        <rFont val="Arial"/>
        <family val="2"/>
      </rPr>
      <t>OBSERVACIONES
CONCEPTO</t>
    </r>
  </si>
  <si>
    <t>MONTO</t>
  </si>
  <si>
    <t>Fecha vencim.</t>
  </si>
  <si>
    <t>Fecha doc.</t>
  </si>
  <si>
    <t>CONDICION PAGO</t>
  </si>
  <si>
    <t>FACTURA NUM.</t>
  </si>
  <si>
    <t>Período actual</t>
  </si>
  <si>
    <t>1 - 30 días</t>
  </si>
  <si>
    <t>61 y más</t>
  </si>
  <si>
    <t>TOTAL GENERAL</t>
  </si>
  <si>
    <t>ok</t>
  </si>
  <si>
    <t>OK</t>
  </si>
  <si>
    <t>A010010011500000019</t>
  </si>
  <si>
    <t>IMPRESION Y ENCUADERNACION</t>
  </si>
  <si>
    <t>A010010011500000793</t>
  </si>
  <si>
    <t>TRANSPORTE DE VALORES</t>
  </si>
  <si>
    <t>A010010011500000903</t>
  </si>
  <si>
    <t>TRANSPORTACION DE VALORES</t>
  </si>
  <si>
    <t>A010010011500000930</t>
  </si>
  <si>
    <t>A010010011500000970</t>
  </si>
  <si>
    <t>A010010011500000977</t>
  </si>
  <si>
    <t>A010010011500001002</t>
  </si>
  <si>
    <t>TRASPORTACION DE VALORES</t>
  </si>
  <si>
    <t>A010010011500001026</t>
  </si>
  <si>
    <t>A010010011500001048</t>
  </si>
  <si>
    <t>A010010011500001070</t>
  </si>
  <si>
    <t>A010010011500001095</t>
  </si>
  <si>
    <t>A010010011500001100</t>
  </si>
  <si>
    <t>A010010011500001121</t>
  </si>
  <si>
    <t>A010010011500001142</t>
  </si>
  <si>
    <t>A010010011500001166</t>
  </si>
  <si>
    <t>A010010011500001168</t>
  </si>
  <si>
    <t>A010010011500001191</t>
  </si>
  <si>
    <t>A010010011500001197</t>
  </si>
  <si>
    <t>A010010011500001220</t>
  </si>
  <si>
    <t>A010010011500001243</t>
  </si>
  <si>
    <t>A010010011500001275</t>
  </si>
  <si>
    <t>A010010011500001308</t>
  </si>
  <si>
    <t>A010010011500001469</t>
  </si>
  <si>
    <t>A010010011500001474</t>
  </si>
  <si>
    <t>A010010011500001477</t>
  </si>
  <si>
    <t>A010010011500001482</t>
  </si>
  <si>
    <t>A010010011500001485</t>
  </si>
  <si>
    <t>A010010011500001487</t>
  </si>
  <si>
    <t>A010010011500001490</t>
  </si>
  <si>
    <t>A010010011500001496</t>
  </si>
  <si>
    <t>TRANSPORTACION DE ENVIO DE VAL</t>
  </si>
  <si>
    <t>A010010011500001502</t>
  </si>
  <si>
    <t>A010010011500001508</t>
  </si>
  <si>
    <t>A010010011500001512</t>
  </si>
  <si>
    <t>AA01001001150000151</t>
  </si>
  <si>
    <t>A010010011500001522</t>
  </si>
  <si>
    <t>A010010011500001524</t>
  </si>
  <si>
    <t>A010010011500001528</t>
  </si>
  <si>
    <t>A010010011500001533</t>
  </si>
  <si>
    <t>A010010011500001538</t>
  </si>
  <si>
    <t>A010010011500001546</t>
  </si>
  <si>
    <t>A010010011500001554</t>
  </si>
  <si>
    <t>A010010011500001566</t>
  </si>
  <si>
    <t>A010010011500001570</t>
  </si>
  <si>
    <t>A010010011500001597</t>
  </si>
  <si>
    <t>TRANSPORTASCION DE VALORES</t>
  </si>
  <si>
    <t>A010010011500001601</t>
  </si>
  <si>
    <t>A010010011500001605</t>
  </si>
  <si>
    <t>A010010011500001621</t>
  </si>
  <si>
    <t>A010010011500001623</t>
  </si>
  <si>
    <t>A010010011500001637</t>
  </si>
  <si>
    <t>A010010011500001542</t>
  </si>
  <si>
    <t>A010010011500001550</t>
  </si>
  <si>
    <t>A020010021500150996</t>
  </si>
  <si>
    <t>ANTHURIANA DOMINICANA, SRL</t>
  </si>
  <si>
    <t>PLANTAS /DIR, GRAL.</t>
  </si>
  <si>
    <t>A010010011500000002</t>
  </si>
  <si>
    <t>PUBLICIDAD-ENERO-2018</t>
  </si>
  <si>
    <t>A010010011500000547</t>
  </si>
  <si>
    <t>ELECTROMECANICA GARCIA, SRL</t>
  </si>
  <si>
    <t>A010010011500000584</t>
  </si>
  <si>
    <t>A010010011500000585</t>
  </si>
  <si>
    <t>NCF VARIOS. VER NOT</t>
  </si>
  <si>
    <t>GRUPO MORLA SRL</t>
  </si>
  <si>
    <t>A010010011500002378</t>
  </si>
  <si>
    <t>GTG INDUSTRIAL, S.R.L.</t>
  </si>
  <si>
    <t>COMPRA DE BEBIDA</t>
  </si>
  <si>
    <t>PUBLICIDAD-FEBRERO-2018</t>
  </si>
  <si>
    <t>A010010011500000486</t>
  </si>
  <si>
    <t>JUMARGA S R L</t>
  </si>
  <si>
    <t>PUBLICIDAD</t>
  </si>
  <si>
    <t>A010010011500000492</t>
  </si>
  <si>
    <t>A010010011500002131.</t>
  </si>
  <si>
    <t>LABORATORIOS ORBIS, S.A.</t>
  </si>
  <si>
    <t>A010010011500000014</t>
  </si>
  <si>
    <t>A010010011500000017</t>
  </si>
  <si>
    <t>PUBLICIDAD -FEBRERO-2018</t>
  </si>
  <si>
    <t>A010010011500000051</t>
  </si>
  <si>
    <t>ENVIO DOC. GINEBRA, ZUISA Y ES</t>
  </si>
  <si>
    <t>A010010011500000059</t>
  </si>
  <si>
    <t>A010010011500000768</t>
  </si>
  <si>
    <t>PRODUCTORA LEDESMA SRL</t>
  </si>
  <si>
    <t>A010010011500000082</t>
  </si>
  <si>
    <t>XMEDIOS, SRL</t>
  </si>
  <si>
    <t>A010010011500001109</t>
  </si>
  <si>
    <t>ok.</t>
  </si>
  <si>
    <t>COMPRA DE AGUA</t>
  </si>
  <si>
    <t>A010010011500001013</t>
  </si>
  <si>
    <t>A010010011500000013</t>
  </si>
  <si>
    <t>COMERCIAL ANDALUCIA,SRL</t>
  </si>
  <si>
    <t>CONFECCIONES ASOMUQUI,SRL.</t>
  </si>
  <si>
    <t>NDC SERVICIOS, C X A.</t>
  </si>
  <si>
    <t>A010010011500002441</t>
  </si>
  <si>
    <t>ROSARIO &amp; PICHARDO, SRL</t>
  </si>
  <si>
    <t>OCEAN BEEF,EIRL.</t>
  </si>
  <si>
    <t>A010010011500001634</t>
  </si>
  <si>
    <t>TECNOELITE,SRL.</t>
  </si>
  <si>
    <t>COMPRA LUMINARIAS LED</t>
  </si>
  <si>
    <t>A040010011500000985</t>
  </si>
  <si>
    <t>UNITRADE,SRL.</t>
  </si>
  <si>
    <t xml:space="preserve"> OFICINA NACIONAL DE LA  PROPIEDAD INDUSTRIAL</t>
  </si>
  <si>
    <t xml:space="preserve"> RELACION DE CUENTAS POR PAGAR POR ANTIGUEDAD DE SALDOS AL 31 DE  MARZO DEL 2018</t>
  </si>
  <si>
    <t>AD CREATIVE SUITE &amp;
MULTISERVICES,</t>
  </si>
  <si>
    <t>ADMINISTRACION &amp;
ATESORAMIENTOS D</t>
  </si>
  <si>
    <t>MARIA DE LOS ANGELES ALMONTE
ALONZO</t>
  </si>
  <si>
    <t>ENVIO DOC. A MADRID, ESPAÑA</t>
  </si>
  <si>
    <t>MARKET DYNAMIC SOLUTIONS
MDS, SRL</t>
  </si>
  <si>
    <t>A010010011500000028</t>
  </si>
  <si>
    <t>R-SOSA</t>
  </si>
  <si>
    <t>ADICION CONSTRUCCION 4TO. NIVEL</t>
  </si>
  <si>
    <t>12/20/2017</t>
  </si>
  <si>
    <t>MANTENIMIENTO DE VEHICULO NISSAN FRONTIER</t>
  </si>
  <si>
    <t>02/22/2018</t>
  </si>
  <si>
    <t>COMPRA DE POLOS LOGOS SEMANA MYPIMES</t>
  </si>
  <si>
    <t>COMPRA DE BEBIDA  FIESTA NAVIDEÑA 2017</t>
  </si>
  <si>
    <t>MANTENIMIENTO UPS</t>
  </si>
  <si>
    <t>EVENTOS TALLER S.D.</t>
  </si>
  <si>
    <t>02/26/2018</t>
  </si>
  <si>
    <t>COMPRA DE CARPETAS TROQUELADAS PARA ARCHIVO</t>
  </si>
  <si>
    <t>01/23/2018</t>
  </si>
  <si>
    <t>MANTENIMIENTOS DE ACONDICIONADORES DE AIRE</t>
  </si>
  <si>
    <t>MANTENIMIENTO DE BEBEDERO Y BOMBA DE AGUA</t>
  </si>
  <si>
    <t>MANTENIMIENTO DE GAS AIRE SALON DE CONFERENCIA</t>
  </si>
  <si>
    <t>MATERIALES DE CONSTRUCCION PROYECTO EMPLEADOS</t>
  </si>
  <si>
    <t>02/15/2018</t>
  </si>
  <si>
    <t>DEVUELTO POR LA UCGRD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</si>
</sst>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\$#,##0.00;\$#,##0.00"/>
    <numFmt numFmtId="165" formatCode="d/m/yyyy;@"/>
    <numFmt numFmtId="166" formatCode="m/dd/yyyy;@"/>
    <numFmt numFmtId="167" formatCode="mm/dd/yyyy;@"/>
    <numFmt numFmtId="168" formatCode="\$###0.00;\$###0.00"/>
    <numFmt numFmtId="169" formatCode="dd/m/yyyy;@"/>
    <numFmt numFmtId="170" formatCode="#,##0.00;[Red]#,##0.00"/>
  </numFmts>
  <fonts count="18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b/>
      <sz val="10"/>
      <color theme="0"/>
      <name val="Arial"/>
      <family val="2"/>
    </font>
    <font>
      <b/>
      <sz val="7"/>
      <color theme="0"/>
      <name val="Arial"/>
      <family val="2"/>
    </font>
    <font>
      <sz val="10"/>
      <color theme="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9"/>
      <name val="Calibri"/>
      <family val="2"/>
      <scheme val="minor"/>
    </font>
    <font>
      <sz val="9"/>
      <name val="Arial Unicode MS"/>
      <family val="2"/>
    </font>
    <font>
      <sz val="9"/>
      <name val="Times New Roman"/>
      <family val="1"/>
    </font>
    <font>
      <sz val="9"/>
      <color rgb="FF000000"/>
      <name val="Arial Unicode MS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9"/>
      <color theme="0"/>
      <name val="Times New Roman"/>
      <family val="1"/>
    </font>
    <font>
      <b/>
      <sz val="9"/>
      <color theme="0"/>
      <name val="Arial"/>
      <family val="2"/>
    </font>
    <font>
      <sz val="9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 applyFill="1" applyBorder="1" applyAlignment="1">
      <alignment horizontal="left" vertical="top"/>
    </xf>
    <xf numFmtId="9" fontId="2" fillId="2" borderId="10" xfId="1" applyNumberFormat="1" applyFont="1" applyFill="1" applyBorder="1" applyAlignment="1">
      <alignment horizontal="center" vertical="top"/>
    </xf>
    <xf numFmtId="0" fontId="2" fillId="2" borderId="10" xfId="1" applyFont="1" applyFill="1" applyBorder="1" applyAlignment="1">
      <alignment horizontal="center" vertical="top"/>
    </xf>
    <xf numFmtId="0" fontId="4" fillId="2" borderId="10" xfId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top" wrapText="1"/>
    </xf>
    <xf numFmtId="164" fontId="10" fillId="0" borderId="6" xfId="0" applyNumberFormat="1" applyFont="1" applyFill="1" applyBorder="1" applyAlignment="1">
      <alignment vertical="top" wrapText="1"/>
    </xf>
    <xf numFmtId="164" fontId="10" fillId="0" borderId="6" xfId="0" applyNumberFormat="1" applyFont="1" applyFill="1" applyBorder="1" applyAlignment="1">
      <alignment horizontal="right" vertical="top" wrapText="1"/>
    </xf>
    <xf numFmtId="166" fontId="10" fillId="0" borderId="1" xfId="0" applyNumberFormat="1" applyFont="1" applyFill="1" applyBorder="1" applyAlignment="1">
      <alignment horizontal="right" vertical="top" wrapText="1"/>
    </xf>
    <xf numFmtId="165" fontId="10" fillId="0" borderId="6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4" fontId="11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170" fontId="10" fillId="0" borderId="9" xfId="0" applyNumberFormat="1" applyFont="1" applyFill="1" applyBorder="1" applyAlignment="1">
      <alignment horizontal="right" vertical="top"/>
    </xf>
    <xf numFmtId="166" fontId="10" fillId="0" borderId="6" xfId="0" applyNumberFormat="1" applyFont="1" applyFill="1" applyBorder="1" applyAlignment="1">
      <alignment horizontal="right" vertical="top" wrapText="1"/>
    </xf>
    <xf numFmtId="167" fontId="10" fillId="0" borderId="1" xfId="0" applyNumberFormat="1" applyFont="1" applyFill="1" applyBorder="1" applyAlignment="1">
      <alignment horizontal="right" vertical="top" wrapText="1"/>
    </xf>
    <xf numFmtId="167" fontId="10" fillId="0" borderId="6" xfId="0" applyNumberFormat="1" applyFont="1" applyFill="1" applyBorder="1" applyAlignment="1">
      <alignment horizontal="right" vertical="top" wrapText="1"/>
    </xf>
    <xf numFmtId="168" fontId="10" fillId="0" borderId="6" xfId="0" applyNumberFormat="1" applyFont="1" applyFill="1" applyBorder="1" applyAlignment="1">
      <alignment vertical="top" wrapText="1"/>
    </xf>
    <xf numFmtId="168" fontId="10" fillId="0" borderId="6" xfId="0" applyNumberFormat="1" applyFont="1" applyFill="1" applyBorder="1" applyAlignment="1">
      <alignment horizontal="right" vertical="top" wrapText="1"/>
    </xf>
    <xf numFmtId="165" fontId="10" fillId="0" borderId="1" xfId="0" applyNumberFormat="1" applyFont="1" applyFill="1" applyBorder="1" applyAlignment="1">
      <alignment horizontal="right" vertical="top" wrapText="1"/>
    </xf>
    <xf numFmtId="168" fontId="10" fillId="0" borderId="1" xfId="0" applyNumberFormat="1" applyFont="1" applyFill="1" applyBorder="1" applyAlignment="1">
      <alignment horizontal="left" vertical="top" wrapText="1"/>
    </xf>
    <xf numFmtId="166" fontId="10" fillId="0" borderId="7" xfId="0" applyNumberFormat="1" applyFont="1" applyFill="1" applyBorder="1" applyAlignment="1">
      <alignment horizontal="right" vertical="top" wrapText="1"/>
    </xf>
    <xf numFmtId="165" fontId="10" fillId="0" borderId="7" xfId="0" applyNumberFormat="1" applyFont="1" applyFill="1" applyBorder="1" applyAlignment="1">
      <alignment horizontal="right" vertical="top" wrapText="1"/>
    </xf>
    <xf numFmtId="164" fontId="10" fillId="0" borderId="4" xfId="0" applyNumberFormat="1" applyFont="1" applyFill="1" applyBorder="1" applyAlignment="1">
      <alignment vertical="top" wrapText="1"/>
    </xf>
    <xf numFmtId="170" fontId="10" fillId="0" borderId="10" xfId="0" applyNumberFormat="1" applyFont="1" applyFill="1" applyBorder="1" applyAlignment="1">
      <alignment horizontal="right" vertical="top"/>
    </xf>
    <xf numFmtId="164" fontId="10" fillId="0" borderId="9" xfId="0" applyNumberFormat="1" applyFont="1" applyFill="1" applyBorder="1" applyAlignment="1">
      <alignment vertical="top" wrapText="1"/>
    </xf>
    <xf numFmtId="164" fontId="10" fillId="0" borderId="7" xfId="0" applyNumberFormat="1" applyFont="1" applyFill="1" applyBorder="1" applyAlignment="1">
      <alignment horizontal="right" vertical="top" wrapText="1"/>
    </xf>
    <xf numFmtId="164" fontId="10" fillId="0" borderId="9" xfId="0" applyNumberFormat="1" applyFont="1" applyFill="1" applyBorder="1" applyAlignment="1">
      <alignment horizontal="right" vertical="top" wrapText="1"/>
    </xf>
    <xf numFmtId="166" fontId="10" fillId="0" borderId="4" xfId="0" applyNumberFormat="1" applyFont="1" applyFill="1" applyBorder="1" applyAlignment="1">
      <alignment horizontal="right" vertical="top" wrapText="1"/>
    </xf>
    <xf numFmtId="167" fontId="10" fillId="0" borderId="9" xfId="0" applyNumberFormat="1" applyFont="1" applyFill="1" applyBorder="1" applyAlignment="1">
      <alignment horizontal="right" vertical="top" wrapText="1"/>
    </xf>
    <xf numFmtId="39" fontId="10" fillId="0" borderId="8" xfId="0" applyNumberFormat="1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vertical="top" wrapText="1"/>
    </xf>
    <xf numFmtId="164" fontId="12" fillId="0" borderId="6" xfId="0" applyNumberFormat="1" applyFont="1" applyFill="1" applyBorder="1" applyAlignment="1">
      <alignment vertical="top" wrapText="1"/>
    </xf>
    <xf numFmtId="164" fontId="13" fillId="0" borderId="6" xfId="0" applyNumberFormat="1" applyFont="1" applyFill="1" applyBorder="1" applyAlignment="1">
      <alignment horizontal="right" vertical="top" wrapText="1"/>
    </xf>
    <xf numFmtId="164" fontId="12" fillId="0" borderId="6" xfId="0" applyNumberFormat="1" applyFont="1" applyFill="1" applyBorder="1" applyAlignment="1">
      <alignment horizontal="right" vertical="top" wrapText="1"/>
    </xf>
    <xf numFmtId="166" fontId="12" fillId="0" borderId="1" xfId="0" applyNumberFormat="1" applyFont="1" applyFill="1" applyBorder="1" applyAlignment="1">
      <alignment horizontal="right" vertical="top" wrapText="1"/>
    </xf>
    <xf numFmtId="165" fontId="12" fillId="0" borderId="6" xfId="0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169" fontId="12" fillId="0" borderId="1" xfId="0" applyNumberFormat="1" applyFont="1" applyFill="1" applyBorder="1" applyAlignment="1">
      <alignment horizontal="right" vertical="top" wrapText="1"/>
    </xf>
    <xf numFmtId="169" fontId="12" fillId="0" borderId="6" xfId="0" applyNumberFormat="1" applyFont="1" applyFill="1" applyBorder="1" applyAlignment="1">
      <alignment horizontal="right" vertical="top" wrapText="1"/>
    </xf>
    <xf numFmtId="0" fontId="10" fillId="3" borderId="6" xfId="0" applyFont="1" applyFill="1" applyBorder="1" applyAlignment="1">
      <alignment vertical="top" wrapText="1"/>
    </xf>
    <xf numFmtId="166" fontId="10" fillId="0" borderId="3" xfId="0" applyNumberFormat="1" applyFont="1" applyFill="1" applyBorder="1" applyAlignment="1">
      <alignment horizontal="right" vertical="top" wrapText="1"/>
    </xf>
    <xf numFmtId="165" fontId="10" fillId="0" borderId="5" xfId="0" applyNumberFormat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right" vertical="top"/>
    </xf>
    <xf numFmtId="39" fontId="15" fillId="2" borderId="0" xfId="0" applyNumberFormat="1" applyFont="1" applyFill="1" applyBorder="1" applyAlignment="1">
      <alignment horizontal="left" vertical="top"/>
    </xf>
    <xf numFmtId="39" fontId="10" fillId="0" borderId="1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horizontal="left" vertical="top" wrapText="1"/>
    </xf>
    <xf numFmtId="168" fontId="10" fillId="0" borderId="0" xfId="0" applyNumberFormat="1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/>
    </xf>
    <xf numFmtId="0" fontId="12" fillId="0" borderId="9" xfId="0" applyFont="1" applyFill="1" applyBorder="1" applyAlignment="1">
      <alignment horizontal="left" vertical="top"/>
    </xf>
    <xf numFmtId="0" fontId="15" fillId="4" borderId="0" xfId="0" applyFont="1" applyFill="1" applyBorder="1" applyAlignment="1">
      <alignment horizontal="left" vertical="top"/>
    </xf>
    <xf numFmtId="0" fontId="15" fillId="4" borderId="9" xfId="0" applyFont="1" applyFill="1" applyBorder="1" applyAlignment="1">
      <alignment horizontal="left" vertical="top"/>
    </xf>
    <xf numFmtId="164" fontId="16" fillId="4" borderId="8" xfId="0" applyNumberFormat="1" applyFont="1" applyFill="1" applyBorder="1" applyAlignment="1">
      <alignment vertical="top" wrapText="1"/>
    </xf>
    <xf numFmtId="39" fontId="15" fillId="4" borderId="0" xfId="0" applyNumberFormat="1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left" vertical="top"/>
    </xf>
    <xf numFmtId="167" fontId="10" fillId="0" borderId="4" xfId="0" applyNumberFormat="1" applyFont="1" applyFill="1" applyBorder="1" applyAlignment="1">
      <alignment horizontal="right" vertical="top" wrapText="1"/>
    </xf>
    <xf numFmtId="166" fontId="10" fillId="0" borderId="9" xfId="0" applyNumberFormat="1" applyFont="1" applyFill="1" applyBorder="1" applyAlignment="1">
      <alignment horizontal="right" vertical="top" wrapText="1"/>
    </xf>
    <xf numFmtId="164" fontId="10" fillId="0" borderId="5" xfId="0" applyNumberFormat="1" applyFont="1" applyFill="1" applyBorder="1" applyAlignment="1">
      <alignment vertical="top" wrapText="1"/>
    </xf>
    <xf numFmtId="164" fontId="16" fillId="4" borderId="9" xfId="0" applyNumberFormat="1" applyFont="1" applyFill="1" applyBorder="1" applyAlignment="1">
      <alignment vertical="top" wrapText="1"/>
    </xf>
    <xf numFmtId="39" fontId="10" fillId="0" borderId="0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top"/>
    </xf>
    <xf numFmtId="166" fontId="10" fillId="0" borderId="2" xfId="0" applyNumberFormat="1" applyFont="1" applyFill="1" applyBorder="1" applyAlignment="1">
      <alignment horizontal="right" vertical="top" wrapText="1"/>
    </xf>
    <xf numFmtId="167" fontId="10" fillId="0" borderId="5" xfId="0" applyNumberFormat="1" applyFont="1" applyFill="1" applyBorder="1" applyAlignment="1">
      <alignment horizontal="right" vertical="top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47626</xdr:rowOff>
    </xdr:from>
    <xdr:to>
      <xdr:col>2</xdr:col>
      <xdr:colOff>28576</xdr:colOff>
      <xdr:row>2</xdr:row>
      <xdr:rowOff>202716</xdr:rowOff>
    </xdr:to>
    <xdr:pic>
      <xdr:nvPicPr>
        <xdr:cNvPr id="2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7626"/>
          <a:ext cx="1314451" cy="78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tabSelected="1" topLeftCell="B4" workbookViewId="0">
      <selection activeCell="B6" sqref="B6"/>
    </sheetView>
  </sheetViews>
  <sheetFormatPr baseColWidth="10" defaultRowHeight="12.75" x14ac:dyDescent="0.2"/>
  <cols>
    <col min="1" max="1" width="0" hidden="1" customWidth="1"/>
    <col min="2" max="2" width="29.33203125" customWidth="1"/>
    <col min="3" max="3" width="46.1640625" customWidth="1"/>
    <col min="4" max="4" width="42" customWidth="1"/>
    <col min="5" max="5" width="17.33203125" customWidth="1"/>
    <col min="6" max="6" width="12.6640625" bestFit="1" customWidth="1"/>
    <col min="7" max="8" width="12.1640625" bestFit="1" customWidth="1"/>
    <col min="9" max="9" width="22" customWidth="1"/>
    <col min="10" max="10" width="22.83203125" customWidth="1"/>
    <col min="11" max="11" width="26.33203125" customWidth="1"/>
    <col min="12" max="13" width="12.1640625" bestFit="1" customWidth="1"/>
    <col min="14" max="17" width="14" bestFit="1" customWidth="1"/>
    <col min="18" max="18" width="14" hidden="1" customWidth="1"/>
    <col min="19" max="19" width="17.33203125" hidden="1" customWidth="1"/>
    <col min="20" max="21" width="12.1640625" hidden="1" customWidth="1"/>
    <col min="22" max="22" width="0" hidden="1" customWidth="1"/>
  </cols>
  <sheetData>
    <row r="1" spans="1:21" ht="24.95" customHeight="1" x14ac:dyDescent="0.2">
      <c r="C1" s="11" t="s">
        <v>121</v>
      </c>
    </row>
    <row r="2" spans="1:21" ht="24.95" customHeight="1" x14ac:dyDescent="0.2">
      <c r="C2" s="11" t="s">
        <v>122</v>
      </c>
    </row>
    <row r="3" spans="1:21" ht="24.95" customHeight="1" x14ac:dyDescent="0.2">
      <c r="C3" s="10"/>
    </row>
    <row r="4" spans="1:21" ht="30.75" customHeight="1" x14ac:dyDescent="0.15">
      <c r="B4" s="4"/>
      <c r="C4" s="77" t="s">
        <v>4</v>
      </c>
      <c r="D4" s="5" t="s">
        <v>5</v>
      </c>
      <c r="E4" s="4" t="s">
        <v>6</v>
      </c>
      <c r="F4" s="79" t="s">
        <v>1</v>
      </c>
      <c r="G4" s="79"/>
      <c r="H4" s="79"/>
      <c r="I4" s="79"/>
      <c r="J4" s="79"/>
      <c r="K4" s="79"/>
      <c r="L4" s="4" t="s">
        <v>7</v>
      </c>
      <c r="M4" s="4" t="s">
        <v>8</v>
      </c>
      <c r="N4" s="74" t="s">
        <v>9</v>
      </c>
      <c r="O4" s="75"/>
      <c r="P4" s="75"/>
      <c r="Q4" s="76"/>
      <c r="R4" s="12"/>
    </row>
    <row r="5" spans="1:21" ht="25.5" customHeight="1" x14ac:dyDescent="0.15">
      <c r="B5" s="4" t="s">
        <v>10</v>
      </c>
      <c r="C5" s="78"/>
      <c r="D5" s="6"/>
      <c r="E5" s="7"/>
      <c r="F5" s="1">
        <v>0.05</v>
      </c>
      <c r="G5" s="1">
        <v>0.1</v>
      </c>
      <c r="H5" s="1">
        <v>0.18</v>
      </c>
      <c r="I5" s="1">
        <v>0.27</v>
      </c>
      <c r="J5" s="2" t="s">
        <v>2</v>
      </c>
      <c r="K5" s="3" t="s">
        <v>3</v>
      </c>
      <c r="L5" s="7"/>
      <c r="M5" s="7"/>
      <c r="N5" s="8" t="s">
        <v>11</v>
      </c>
      <c r="O5" s="9" t="s">
        <v>12</v>
      </c>
      <c r="P5" s="9" t="s">
        <v>0</v>
      </c>
      <c r="Q5" s="9" t="s">
        <v>13</v>
      </c>
      <c r="R5" s="12"/>
    </row>
    <row r="6" spans="1:21" s="22" customFormat="1" ht="24.95" customHeight="1" x14ac:dyDescent="0.2">
      <c r="A6" s="62" t="s">
        <v>15</v>
      </c>
      <c r="B6" s="13" t="s">
        <v>17</v>
      </c>
      <c r="C6" s="14" t="s">
        <v>123</v>
      </c>
      <c r="D6" s="14" t="s">
        <v>18</v>
      </c>
      <c r="E6" s="15">
        <v>29590</v>
      </c>
      <c r="F6" s="16">
        <v>1375</v>
      </c>
      <c r="G6" s="16"/>
      <c r="H6" s="16">
        <v>1485</v>
      </c>
      <c r="I6" s="16"/>
      <c r="J6" s="16"/>
      <c r="K6" s="15">
        <f t="shared" ref="K6:K37" si="0">+E6+F6+G6+H6+I6+J6</f>
        <v>32450</v>
      </c>
      <c r="L6" s="17">
        <v>43131</v>
      </c>
      <c r="M6" s="18">
        <v>43101</v>
      </c>
      <c r="N6" s="19"/>
      <c r="O6" s="19"/>
      <c r="P6" s="20">
        <v>29590</v>
      </c>
      <c r="Q6" s="19"/>
      <c r="R6" s="59"/>
      <c r="S6" s="21">
        <f>+E6</f>
        <v>29590</v>
      </c>
      <c r="T6" s="21">
        <f>+N6+O6+P6+Q6</f>
        <v>29590</v>
      </c>
      <c r="U6" s="21">
        <f>+S6-T6</f>
        <v>0</v>
      </c>
    </row>
    <row r="7" spans="1:21" s="22" customFormat="1" ht="24.95" customHeight="1" x14ac:dyDescent="0.2">
      <c r="A7" s="62" t="s">
        <v>15</v>
      </c>
      <c r="B7" s="13" t="s">
        <v>19</v>
      </c>
      <c r="C7" s="14" t="s">
        <v>124</v>
      </c>
      <c r="D7" s="14" t="s">
        <v>20</v>
      </c>
      <c r="E7" s="15">
        <v>2460.13</v>
      </c>
      <c r="F7" s="23">
        <v>129.49</v>
      </c>
      <c r="G7" s="16"/>
      <c r="H7" s="16"/>
      <c r="I7" s="16"/>
      <c r="J7" s="16"/>
      <c r="K7" s="15">
        <f t="shared" si="0"/>
        <v>2589.62</v>
      </c>
      <c r="L7" s="17">
        <v>41547</v>
      </c>
      <c r="M7" s="24">
        <v>41517</v>
      </c>
      <c r="N7" s="19"/>
      <c r="O7" s="19"/>
      <c r="P7" s="19"/>
      <c r="Q7" s="20">
        <v>2460.13</v>
      </c>
      <c r="R7" s="60"/>
      <c r="S7" s="21">
        <f t="shared" ref="S7:S70" si="1">+E7</f>
        <v>2460.13</v>
      </c>
      <c r="T7" s="21">
        <f t="shared" ref="T7:T70" si="2">+N7+O7+P7+Q7</f>
        <v>2460.13</v>
      </c>
      <c r="U7" s="21">
        <f t="shared" ref="U7:U70" si="3">+S7-T7</f>
        <v>0</v>
      </c>
    </row>
    <row r="8" spans="1:21" s="22" customFormat="1" ht="24.95" customHeight="1" x14ac:dyDescent="0.2">
      <c r="A8" s="62" t="s">
        <v>15</v>
      </c>
      <c r="B8" s="13" t="s">
        <v>21</v>
      </c>
      <c r="C8" s="14" t="s">
        <v>124</v>
      </c>
      <c r="D8" s="14" t="s">
        <v>22</v>
      </c>
      <c r="E8" s="15">
        <v>1565.54</v>
      </c>
      <c r="F8" s="23">
        <v>82.4</v>
      </c>
      <c r="G8" s="16"/>
      <c r="H8" s="16"/>
      <c r="I8" s="16"/>
      <c r="J8" s="16"/>
      <c r="K8" s="15">
        <f t="shared" si="0"/>
        <v>1647.94</v>
      </c>
      <c r="L8" s="25">
        <v>41623</v>
      </c>
      <c r="M8" s="26">
        <v>41593</v>
      </c>
      <c r="N8" s="19"/>
      <c r="O8" s="19"/>
      <c r="P8" s="19"/>
      <c r="Q8" s="20">
        <v>1565.54</v>
      </c>
      <c r="R8" s="60"/>
      <c r="S8" s="21">
        <f t="shared" si="1"/>
        <v>1565.54</v>
      </c>
      <c r="T8" s="21">
        <f t="shared" si="2"/>
        <v>1565.54</v>
      </c>
      <c r="U8" s="21">
        <f t="shared" si="3"/>
        <v>0</v>
      </c>
    </row>
    <row r="9" spans="1:21" s="22" customFormat="1" ht="24.95" customHeight="1" x14ac:dyDescent="0.2">
      <c r="A9" s="62" t="s">
        <v>15</v>
      </c>
      <c r="B9" s="13" t="s">
        <v>23</v>
      </c>
      <c r="C9" s="14" t="s">
        <v>124</v>
      </c>
      <c r="D9" s="14" t="s">
        <v>22</v>
      </c>
      <c r="E9" s="15">
        <v>2907.43</v>
      </c>
      <c r="F9" s="23">
        <v>153.03</v>
      </c>
      <c r="G9" s="16"/>
      <c r="H9" s="16"/>
      <c r="I9" s="16"/>
      <c r="J9" s="16"/>
      <c r="K9" s="15">
        <f t="shared" si="0"/>
        <v>3060.46</v>
      </c>
      <c r="L9" s="25">
        <v>41638</v>
      </c>
      <c r="M9" s="26">
        <v>41608</v>
      </c>
      <c r="N9" s="19"/>
      <c r="O9" s="19"/>
      <c r="P9" s="19"/>
      <c r="Q9" s="20">
        <v>2907.43</v>
      </c>
      <c r="R9" s="60"/>
      <c r="S9" s="21">
        <f t="shared" si="1"/>
        <v>2907.43</v>
      </c>
      <c r="T9" s="21">
        <f t="shared" si="2"/>
        <v>2907.43</v>
      </c>
      <c r="U9" s="21">
        <f t="shared" si="3"/>
        <v>0</v>
      </c>
    </row>
    <row r="10" spans="1:21" s="22" customFormat="1" ht="24.95" customHeight="1" x14ac:dyDescent="0.2">
      <c r="A10" s="62" t="s">
        <v>15</v>
      </c>
      <c r="B10" s="13" t="s">
        <v>24</v>
      </c>
      <c r="C10" s="14" t="s">
        <v>124</v>
      </c>
      <c r="D10" s="14" t="s">
        <v>22</v>
      </c>
      <c r="E10" s="15">
        <v>1118.24</v>
      </c>
      <c r="F10" s="23">
        <v>58.86</v>
      </c>
      <c r="G10" s="16"/>
      <c r="H10" s="16"/>
      <c r="I10" s="16"/>
      <c r="J10" s="16"/>
      <c r="K10" s="15">
        <f t="shared" si="0"/>
        <v>1177.0999999999999</v>
      </c>
      <c r="L10" s="17">
        <v>41658</v>
      </c>
      <c r="M10" s="26">
        <v>41628</v>
      </c>
      <c r="N10" s="19"/>
      <c r="O10" s="19"/>
      <c r="P10" s="19"/>
      <c r="Q10" s="20">
        <v>1118.24</v>
      </c>
      <c r="R10" s="60"/>
      <c r="S10" s="21">
        <f t="shared" si="1"/>
        <v>1118.24</v>
      </c>
      <c r="T10" s="21">
        <f t="shared" si="2"/>
        <v>1118.24</v>
      </c>
      <c r="U10" s="21">
        <f t="shared" si="3"/>
        <v>0</v>
      </c>
    </row>
    <row r="11" spans="1:21" s="22" customFormat="1" ht="24.95" customHeight="1" x14ac:dyDescent="0.2">
      <c r="A11" s="62" t="s">
        <v>15</v>
      </c>
      <c r="B11" s="13" t="s">
        <v>25</v>
      </c>
      <c r="C11" s="14" t="s">
        <v>124</v>
      </c>
      <c r="D11" s="14" t="s">
        <v>22</v>
      </c>
      <c r="E11" s="15">
        <v>3131.08</v>
      </c>
      <c r="F11" s="23">
        <v>164.8</v>
      </c>
      <c r="G11" s="16"/>
      <c r="H11" s="16"/>
      <c r="I11" s="16"/>
      <c r="J11" s="16"/>
      <c r="K11" s="15">
        <f t="shared" si="0"/>
        <v>3295.88</v>
      </c>
      <c r="L11" s="17">
        <v>41670</v>
      </c>
      <c r="M11" s="18">
        <v>41640</v>
      </c>
      <c r="N11" s="19"/>
      <c r="O11" s="19"/>
      <c r="P11" s="19"/>
      <c r="Q11" s="20">
        <v>3131.08</v>
      </c>
      <c r="R11" s="60"/>
      <c r="S11" s="21">
        <f t="shared" si="1"/>
        <v>3131.08</v>
      </c>
      <c r="T11" s="21">
        <f t="shared" si="2"/>
        <v>3131.08</v>
      </c>
      <c r="U11" s="21">
        <f t="shared" si="3"/>
        <v>0</v>
      </c>
    </row>
    <row r="12" spans="1:21" s="22" customFormat="1" ht="24.95" customHeight="1" x14ac:dyDescent="0.2">
      <c r="A12" s="62" t="s">
        <v>15</v>
      </c>
      <c r="B12" s="13" t="s">
        <v>26</v>
      </c>
      <c r="C12" s="14" t="s">
        <v>124</v>
      </c>
      <c r="D12" s="14" t="s">
        <v>27</v>
      </c>
      <c r="E12" s="15">
        <v>2012.84</v>
      </c>
      <c r="F12" s="23">
        <v>105.94</v>
      </c>
      <c r="G12" s="16"/>
      <c r="H12" s="16"/>
      <c r="I12" s="16"/>
      <c r="J12" s="16"/>
      <c r="K12" s="15">
        <f t="shared" si="0"/>
        <v>2118.7799999999997</v>
      </c>
      <c r="L12" s="17">
        <v>41692</v>
      </c>
      <c r="M12" s="24">
        <v>41662</v>
      </c>
      <c r="N12" s="19"/>
      <c r="O12" s="19"/>
      <c r="P12" s="19"/>
      <c r="Q12" s="20">
        <v>2012.84</v>
      </c>
      <c r="R12" s="60"/>
      <c r="S12" s="21">
        <f t="shared" si="1"/>
        <v>2012.84</v>
      </c>
      <c r="T12" s="21">
        <f t="shared" si="2"/>
        <v>2012.84</v>
      </c>
      <c r="U12" s="21">
        <f t="shared" si="3"/>
        <v>0</v>
      </c>
    </row>
    <row r="13" spans="1:21" s="22" customFormat="1" ht="24.95" customHeight="1" x14ac:dyDescent="0.2">
      <c r="A13" s="62" t="s">
        <v>15</v>
      </c>
      <c r="B13" s="13" t="s">
        <v>28</v>
      </c>
      <c r="C13" s="14" t="s">
        <v>124</v>
      </c>
      <c r="D13" s="14" t="s">
        <v>22</v>
      </c>
      <c r="E13" s="27">
        <v>894.59</v>
      </c>
      <c r="F13" s="23">
        <v>47.09</v>
      </c>
      <c r="G13" s="28"/>
      <c r="H13" s="28"/>
      <c r="I13" s="28"/>
      <c r="J13" s="28"/>
      <c r="K13" s="15">
        <f t="shared" si="0"/>
        <v>941.68000000000006</v>
      </c>
      <c r="L13" s="29">
        <v>41673</v>
      </c>
      <c r="M13" s="24">
        <v>41670</v>
      </c>
      <c r="N13" s="19"/>
      <c r="O13" s="19"/>
      <c r="P13" s="19"/>
      <c r="Q13" s="30">
        <v>894.59</v>
      </c>
      <c r="R13" s="61"/>
      <c r="S13" s="21">
        <f t="shared" si="1"/>
        <v>894.59</v>
      </c>
      <c r="T13" s="21">
        <f t="shared" si="2"/>
        <v>894.59</v>
      </c>
      <c r="U13" s="21">
        <f t="shared" si="3"/>
        <v>0</v>
      </c>
    </row>
    <row r="14" spans="1:21" s="22" customFormat="1" ht="24.95" customHeight="1" x14ac:dyDescent="0.2">
      <c r="A14" s="62" t="s">
        <v>15</v>
      </c>
      <c r="B14" s="13" t="s">
        <v>29</v>
      </c>
      <c r="C14" s="14" t="s">
        <v>124</v>
      </c>
      <c r="D14" s="14" t="s">
        <v>20</v>
      </c>
      <c r="E14" s="15">
        <v>2907.43</v>
      </c>
      <c r="F14" s="23">
        <v>153.03</v>
      </c>
      <c r="G14" s="16"/>
      <c r="H14" s="16"/>
      <c r="I14" s="16"/>
      <c r="J14" s="16"/>
      <c r="K14" s="15">
        <f t="shared" si="0"/>
        <v>3060.46</v>
      </c>
      <c r="L14" s="80">
        <v>41715</v>
      </c>
      <c r="M14" s="24">
        <v>41685</v>
      </c>
      <c r="N14" s="19"/>
      <c r="O14" s="19"/>
      <c r="P14" s="19"/>
      <c r="Q14" s="20">
        <v>2907.43</v>
      </c>
      <c r="R14" s="60"/>
      <c r="S14" s="21">
        <f t="shared" si="1"/>
        <v>2907.43</v>
      </c>
      <c r="T14" s="21">
        <f t="shared" si="2"/>
        <v>2907.43</v>
      </c>
      <c r="U14" s="21">
        <f t="shared" si="3"/>
        <v>0</v>
      </c>
    </row>
    <row r="15" spans="1:21" s="22" customFormat="1" ht="24.95" customHeight="1" x14ac:dyDescent="0.2">
      <c r="A15" s="62" t="s">
        <v>15</v>
      </c>
      <c r="B15" s="13" t="s">
        <v>30</v>
      </c>
      <c r="C15" s="14" t="s">
        <v>124</v>
      </c>
      <c r="D15" s="14" t="s">
        <v>22</v>
      </c>
      <c r="E15" s="15">
        <v>2012.84</v>
      </c>
      <c r="F15" s="23">
        <v>105.94</v>
      </c>
      <c r="G15" s="16"/>
      <c r="H15" s="16"/>
      <c r="I15" s="16"/>
      <c r="J15" s="16"/>
      <c r="K15" s="15">
        <f t="shared" si="0"/>
        <v>2118.7799999999997</v>
      </c>
      <c r="L15" s="70">
        <v>41728</v>
      </c>
      <c r="M15" s="31">
        <v>41698</v>
      </c>
      <c r="N15" s="19"/>
      <c r="O15" s="19"/>
      <c r="P15" s="19"/>
      <c r="Q15" s="20">
        <v>2012.84</v>
      </c>
      <c r="R15" s="60"/>
      <c r="S15" s="21">
        <f t="shared" si="1"/>
        <v>2012.84</v>
      </c>
      <c r="T15" s="21">
        <f t="shared" si="2"/>
        <v>2012.84</v>
      </c>
      <c r="U15" s="21">
        <f t="shared" si="3"/>
        <v>0</v>
      </c>
    </row>
    <row r="16" spans="1:21" s="22" customFormat="1" ht="24.95" customHeight="1" x14ac:dyDescent="0.2">
      <c r="A16" s="62" t="s">
        <v>15</v>
      </c>
      <c r="B16" s="13" t="s">
        <v>31</v>
      </c>
      <c r="C16" s="14" t="s">
        <v>124</v>
      </c>
      <c r="D16" s="14" t="s">
        <v>22</v>
      </c>
      <c r="E16" s="27">
        <v>894.59</v>
      </c>
      <c r="F16" s="23">
        <v>47.09</v>
      </c>
      <c r="G16" s="28"/>
      <c r="H16" s="28"/>
      <c r="I16" s="28"/>
      <c r="J16" s="28"/>
      <c r="K16" s="15">
        <f t="shared" si="0"/>
        <v>941.68000000000006</v>
      </c>
      <c r="L16" s="55">
        <v>41763</v>
      </c>
      <c r="M16" s="32">
        <v>41793</v>
      </c>
      <c r="N16" s="19"/>
      <c r="O16" s="19"/>
      <c r="P16" s="19"/>
      <c r="Q16" s="30">
        <v>894.59</v>
      </c>
      <c r="R16" s="61"/>
      <c r="S16" s="21">
        <f t="shared" si="1"/>
        <v>894.59</v>
      </c>
      <c r="T16" s="21">
        <f t="shared" si="2"/>
        <v>894.59</v>
      </c>
      <c r="U16" s="21">
        <f t="shared" si="3"/>
        <v>0</v>
      </c>
    </row>
    <row r="17" spans="1:21" s="22" customFormat="1" ht="24.95" customHeight="1" x14ac:dyDescent="0.2">
      <c r="A17" s="62" t="s">
        <v>15</v>
      </c>
      <c r="B17" s="13" t="s">
        <v>32</v>
      </c>
      <c r="C17" s="14" t="s">
        <v>124</v>
      </c>
      <c r="D17" s="14" t="s">
        <v>22</v>
      </c>
      <c r="E17" s="15">
        <v>1341.89</v>
      </c>
      <c r="F17" s="23">
        <v>70.63</v>
      </c>
      <c r="G17" s="16"/>
      <c r="H17" s="16"/>
      <c r="I17" s="16"/>
      <c r="J17" s="16"/>
      <c r="K17" s="15">
        <f t="shared" si="0"/>
        <v>1412.52</v>
      </c>
      <c r="L17" s="17">
        <v>41743</v>
      </c>
      <c r="M17" s="24">
        <v>41713</v>
      </c>
      <c r="N17" s="19"/>
      <c r="O17" s="19"/>
      <c r="P17" s="19"/>
      <c r="Q17" s="20">
        <v>1341.89</v>
      </c>
      <c r="R17" s="60"/>
      <c r="S17" s="21">
        <f t="shared" si="1"/>
        <v>1341.89</v>
      </c>
      <c r="T17" s="21">
        <f t="shared" si="2"/>
        <v>1341.89</v>
      </c>
      <c r="U17" s="21">
        <f t="shared" si="3"/>
        <v>0</v>
      </c>
    </row>
    <row r="18" spans="1:21" s="22" customFormat="1" ht="24.95" customHeight="1" x14ac:dyDescent="0.2">
      <c r="A18" s="62" t="s">
        <v>15</v>
      </c>
      <c r="B18" s="13" t="s">
        <v>33</v>
      </c>
      <c r="C18" s="14" t="s">
        <v>124</v>
      </c>
      <c r="D18" s="14" t="s">
        <v>22</v>
      </c>
      <c r="E18" s="15">
        <v>3354.73</v>
      </c>
      <c r="F18" s="23">
        <v>176.57</v>
      </c>
      <c r="G18" s="16"/>
      <c r="H18" s="16"/>
      <c r="I18" s="16"/>
      <c r="J18" s="16"/>
      <c r="K18" s="15">
        <f t="shared" si="0"/>
        <v>3531.3</v>
      </c>
      <c r="L18" s="17">
        <v>41759</v>
      </c>
      <c r="M18" s="24">
        <v>41729</v>
      </c>
      <c r="N18" s="19"/>
      <c r="O18" s="19"/>
      <c r="P18" s="19"/>
      <c r="Q18" s="20">
        <v>3354.73</v>
      </c>
      <c r="R18" s="60"/>
      <c r="S18" s="21">
        <f t="shared" si="1"/>
        <v>3354.73</v>
      </c>
      <c r="T18" s="21">
        <f t="shared" si="2"/>
        <v>3354.73</v>
      </c>
      <c r="U18" s="21">
        <f t="shared" si="3"/>
        <v>0</v>
      </c>
    </row>
    <row r="19" spans="1:21" s="22" customFormat="1" ht="24.95" customHeight="1" x14ac:dyDescent="0.2">
      <c r="A19" s="62" t="s">
        <v>15</v>
      </c>
      <c r="B19" s="13" t="s">
        <v>34</v>
      </c>
      <c r="C19" s="14" t="s">
        <v>124</v>
      </c>
      <c r="D19" s="14" t="s">
        <v>22</v>
      </c>
      <c r="E19" s="15">
        <v>1789.19</v>
      </c>
      <c r="F19" s="23">
        <v>94.17</v>
      </c>
      <c r="G19" s="16"/>
      <c r="H19" s="16"/>
      <c r="I19" s="16"/>
      <c r="J19" s="16"/>
      <c r="K19" s="15">
        <f t="shared" si="0"/>
        <v>1883.3600000000001</v>
      </c>
      <c r="L19" s="17">
        <v>41774</v>
      </c>
      <c r="M19" s="24">
        <v>41744</v>
      </c>
      <c r="N19" s="19"/>
      <c r="O19" s="19"/>
      <c r="P19" s="19"/>
      <c r="Q19" s="20">
        <v>1789.19</v>
      </c>
      <c r="R19" s="60"/>
      <c r="S19" s="21">
        <f t="shared" si="1"/>
        <v>1789.19</v>
      </c>
      <c r="T19" s="21">
        <f t="shared" si="2"/>
        <v>1789.19</v>
      </c>
      <c r="U19" s="21">
        <f t="shared" si="3"/>
        <v>0</v>
      </c>
    </row>
    <row r="20" spans="1:21" s="22" customFormat="1" ht="24.95" customHeight="1" x14ac:dyDescent="0.2">
      <c r="A20" s="62" t="s">
        <v>15</v>
      </c>
      <c r="B20" s="13" t="s">
        <v>35</v>
      </c>
      <c r="C20" s="14" t="s">
        <v>124</v>
      </c>
      <c r="D20" s="14" t="s">
        <v>22</v>
      </c>
      <c r="E20" s="15">
        <v>1118.24</v>
      </c>
      <c r="F20" s="23">
        <v>58.86</v>
      </c>
      <c r="G20" s="16"/>
      <c r="H20" s="16"/>
      <c r="I20" s="16"/>
      <c r="J20" s="16"/>
      <c r="K20" s="15">
        <f t="shared" si="0"/>
        <v>1177.0999999999999</v>
      </c>
      <c r="L20" s="17">
        <v>41788</v>
      </c>
      <c r="M20" s="24">
        <v>41758</v>
      </c>
      <c r="N20" s="19"/>
      <c r="O20" s="19"/>
      <c r="P20" s="19"/>
      <c r="Q20" s="20">
        <v>1118.24</v>
      </c>
      <c r="R20" s="60"/>
      <c r="S20" s="21">
        <f t="shared" si="1"/>
        <v>1118.24</v>
      </c>
      <c r="T20" s="21">
        <f t="shared" si="2"/>
        <v>1118.24</v>
      </c>
      <c r="U20" s="21">
        <f t="shared" si="3"/>
        <v>0</v>
      </c>
    </row>
    <row r="21" spans="1:21" s="22" customFormat="1" ht="24.95" customHeight="1" x14ac:dyDescent="0.2">
      <c r="A21" s="62" t="s">
        <v>15</v>
      </c>
      <c r="B21" s="13" t="s">
        <v>36</v>
      </c>
      <c r="C21" s="14" t="s">
        <v>124</v>
      </c>
      <c r="D21" s="14" t="s">
        <v>22</v>
      </c>
      <c r="E21" s="15">
        <v>2610.3000000000002</v>
      </c>
      <c r="F21" s="23">
        <v>115.5</v>
      </c>
      <c r="G21" s="16"/>
      <c r="H21" s="16"/>
      <c r="I21" s="16"/>
      <c r="J21" s="16"/>
      <c r="K21" s="15">
        <f t="shared" si="0"/>
        <v>2725.8</v>
      </c>
      <c r="L21" s="17">
        <v>41788</v>
      </c>
      <c r="M21" s="24">
        <v>41758</v>
      </c>
      <c r="N21" s="19"/>
      <c r="O21" s="19"/>
      <c r="P21" s="19"/>
      <c r="Q21" s="20">
        <v>2610.3000000000002</v>
      </c>
      <c r="R21" s="60"/>
      <c r="S21" s="21">
        <f t="shared" si="1"/>
        <v>2610.3000000000002</v>
      </c>
      <c r="T21" s="21">
        <f t="shared" si="2"/>
        <v>2610.3000000000002</v>
      </c>
      <c r="U21" s="21">
        <f t="shared" si="3"/>
        <v>0</v>
      </c>
    </row>
    <row r="22" spans="1:21" s="22" customFormat="1" ht="24.95" customHeight="1" x14ac:dyDescent="0.2">
      <c r="A22" s="62" t="s">
        <v>15</v>
      </c>
      <c r="B22" s="13" t="s">
        <v>37</v>
      </c>
      <c r="C22" s="14" t="s">
        <v>124</v>
      </c>
      <c r="D22" s="14" t="s">
        <v>22</v>
      </c>
      <c r="E22" s="15">
        <v>1565.54</v>
      </c>
      <c r="F22" s="23">
        <v>82.4</v>
      </c>
      <c r="G22" s="16"/>
      <c r="H22" s="16"/>
      <c r="I22" s="16"/>
      <c r="J22" s="16"/>
      <c r="K22" s="15">
        <f t="shared" si="0"/>
        <v>1647.94</v>
      </c>
      <c r="L22" s="29">
        <v>41857</v>
      </c>
      <c r="M22" s="18">
        <v>41887</v>
      </c>
      <c r="N22" s="19"/>
      <c r="O22" s="19"/>
      <c r="P22" s="19"/>
      <c r="Q22" s="20">
        <v>1565.54</v>
      </c>
      <c r="R22" s="60"/>
      <c r="S22" s="21">
        <f t="shared" si="1"/>
        <v>1565.54</v>
      </c>
      <c r="T22" s="21">
        <f t="shared" si="2"/>
        <v>1565.54</v>
      </c>
      <c r="U22" s="21">
        <f t="shared" si="3"/>
        <v>0</v>
      </c>
    </row>
    <row r="23" spans="1:21" s="22" customFormat="1" ht="24.95" customHeight="1" x14ac:dyDescent="0.2">
      <c r="A23" s="62" t="s">
        <v>15</v>
      </c>
      <c r="B23" s="13" t="s">
        <v>38</v>
      </c>
      <c r="C23" s="14" t="s">
        <v>124</v>
      </c>
      <c r="D23" s="14" t="s">
        <v>22</v>
      </c>
      <c r="E23" s="15">
        <v>1341.89</v>
      </c>
      <c r="F23" s="23">
        <v>70.63</v>
      </c>
      <c r="G23" s="16"/>
      <c r="H23" s="16"/>
      <c r="I23" s="16"/>
      <c r="J23" s="16"/>
      <c r="K23" s="15">
        <f t="shared" si="0"/>
        <v>1412.52</v>
      </c>
      <c r="L23" s="17">
        <v>41804</v>
      </c>
      <c r="M23" s="24">
        <v>41774</v>
      </c>
      <c r="N23" s="19"/>
      <c r="O23" s="19"/>
      <c r="P23" s="19"/>
      <c r="Q23" s="20">
        <v>1341.89</v>
      </c>
      <c r="R23" s="60"/>
      <c r="S23" s="21">
        <f t="shared" si="1"/>
        <v>1341.89</v>
      </c>
      <c r="T23" s="21">
        <f t="shared" si="2"/>
        <v>1341.89</v>
      </c>
      <c r="U23" s="21">
        <f t="shared" si="3"/>
        <v>0</v>
      </c>
    </row>
    <row r="24" spans="1:21" s="22" customFormat="1" ht="24.95" customHeight="1" x14ac:dyDescent="0.2">
      <c r="A24" s="62" t="s">
        <v>15</v>
      </c>
      <c r="B24" s="13" t="s">
        <v>39</v>
      </c>
      <c r="C24" s="14" t="s">
        <v>124</v>
      </c>
      <c r="D24" s="14" t="s">
        <v>22</v>
      </c>
      <c r="E24" s="15">
        <v>2236.4899999999998</v>
      </c>
      <c r="F24" s="23">
        <v>117.71</v>
      </c>
      <c r="G24" s="16"/>
      <c r="H24" s="16"/>
      <c r="I24" s="16"/>
      <c r="J24" s="16"/>
      <c r="K24" s="15">
        <f t="shared" si="0"/>
        <v>2354.1999999999998</v>
      </c>
      <c r="L24" s="17">
        <v>41819</v>
      </c>
      <c r="M24" s="24">
        <v>41789</v>
      </c>
      <c r="N24" s="19"/>
      <c r="O24" s="19"/>
      <c r="P24" s="19"/>
      <c r="Q24" s="20">
        <v>2236.4899999999998</v>
      </c>
      <c r="R24" s="60"/>
      <c r="S24" s="21">
        <f t="shared" si="1"/>
        <v>2236.4899999999998</v>
      </c>
      <c r="T24" s="21">
        <f t="shared" si="2"/>
        <v>2236.4899999999998</v>
      </c>
      <c r="U24" s="21">
        <f t="shared" si="3"/>
        <v>0</v>
      </c>
    </row>
    <row r="25" spans="1:21" s="22" customFormat="1" ht="24.95" customHeight="1" x14ac:dyDescent="0.2">
      <c r="A25" s="62" t="s">
        <v>15</v>
      </c>
      <c r="B25" s="13" t="s">
        <v>40</v>
      </c>
      <c r="C25" s="14" t="s">
        <v>124</v>
      </c>
      <c r="D25" s="14" t="s">
        <v>22</v>
      </c>
      <c r="E25" s="15">
        <v>2460.13</v>
      </c>
      <c r="F25" s="23">
        <v>129.49</v>
      </c>
      <c r="G25" s="16"/>
      <c r="H25" s="16"/>
      <c r="I25" s="16"/>
      <c r="J25" s="16"/>
      <c r="K25" s="15">
        <f t="shared" si="0"/>
        <v>2589.62</v>
      </c>
      <c r="L25" s="17">
        <v>41833</v>
      </c>
      <c r="M25" s="24">
        <v>41803</v>
      </c>
      <c r="N25" s="19"/>
      <c r="O25" s="19"/>
      <c r="P25" s="19"/>
      <c r="Q25" s="20">
        <v>2460.13</v>
      </c>
      <c r="R25" s="60"/>
      <c r="S25" s="21">
        <f t="shared" si="1"/>
        <v>2460.13</v>
      </c>
      <c r="T25" s="21">
        <f t="shared" si="2"/>
        <v>2460.13</v>
      </c>
      <c r="U25" s="21">
        <f t="shared" si="3"/>
        <v>0</v>
      </c>
    </row>
    <row r="26" spans="1:21" s="22" customFormat="1" ht="24.95" customHeight="1" x14ac:dyDescent="0.2">
      <c r="A26" s="62" t="s">
        <v>15</v>
      </c>
      <c r="B26" s="13" t="s">
        <v>41</v>
      </c>
      <c r="C26" s="14" t="s">
        <v>124</v>
      </c>
      <c r="D26" s="14" t="s">
        <v>22</v>
      </c>
      <c r="E26" s="15">
        <v>2012.84</v>
      </c>
      <c r="F26" s="23">
        <v>105.94</v>
      </c>
      <c r="G26" s="16"/>
      <c r="H26" s="16"/>
      <c r="I26" s="16"/>
      <c r="J26" s="16"/>
      <c r="K26" s="15">
        <f t="shared" si="0"/>
        <v>2118.7799999999997</v>
      </c>
      <c r="L26" s="17">
        <v>41850</v>
      </c>
      <c r="M26" s="24">
        <v>41820</v>
      </c>
      <c r="N26" s="19"/>
      <c r="O26" s="19"/>
      <c r="P26" s="19"/>
      <c r="Q26" s="20">
        <v>2012.84</v>
      </c>
      <c r="R26" s="60"/>
      <c r="S26" s="21">
        <f t="shared" si="1"/>
        <v>2012.84</v>
      </c>
      <c r="T26" s="21">
        <f t="shared" si="2"/>
        <v>2012.84</v>
      </c>
      <c r="U26" s="21">
        <f t="shared" si="3"/>
        <v>0</v>
      </c>
    </row>
    <row r="27" spans="1:21" s="22" customFormat="1" ht="24.95" customHeight="1" x14ac:dyDescent="0.2">
      <c r="A27" s="62" t="s">
        <v>15</v>
      </c>
      <c r="B27" s="13" t="s">
        <v>42</v>
      </c>
      <c r="C27" s="14" t="s">
        <v>124</v>
      </c>
      <c r="D27" s="14" t="s">
        <v>22</v>
      </c>
      <c r="E27" s="15">
        <v>2236.4899999999998</v>
      </c>
      <c r="F27" s="23">
        <v>117.71</v>
      </c>
      <c r="G27" s="16"/>
      <c r="H27" s="16"/>
      <c r="I27" s="16"/>
      <c r="J27" s="16"/>
      <c r="K27" s="15">
        <f t="shared" si="0"/>
        <v>2354.1999999999998</v>
      </c>
      <c r="L27" s="17">
        <v>41865</v>
      </c>
      <c r="M27" s="24">
        <v>41835</v>
      </c>
      <c r="N27" s="19"/>
      <c r="O27" s="19"/>
      <c r="P27" s="19"/>
      <c r="Q27" s="20">
        <v>2236.4899999999998</v>
      </c>
      <c r="R27" s="60"/>
      <c r="S27" s="21">
        <f t="shared" si="1"/>
        <v>2236.4899999999998</v>
      </c>
      <c r="T27" s="21">
        <f t="shared" si="2"/>
        <v>2236.4899999999998</v>
      </c>
      <c r="U27" s="21">
        <f t="shared" si="3"/>
        <v>0</v>
      </c>
    </row>
    <row r="28" spans="1:21" s="22" customFormat="1" ht="24.95" customHeight="1" x14ac:dyDescent="0.2">
      <c r="A28" s="62" t="s">
        <v>15</v>
      </c>
      <c r="B28" s="13" t="s">
        <v>43</v>
      </c>
      <c r="C28" s="14" t="s">
        <v>124</v>
      </c>
      <c r="D28" s="14" t="s">
        <v>22</v>
      </c>
      <c r="E28" s="15">
        <v>2907.43</v>
      </c>
      <c r="F28" s="23">
        <v>153.03</v>
      </c>
      <c r="G28" s="16"/>
      <c r="H28" s="16"/>
      <c r="I28" s="16"/>
      <c r="J28" s="16"/>
      <c r="K28" s="15">
        <f t="shared" si="0"/>
        <v>3060.46</v>
      </c>
      <c r="L28" s="17">
        <v>41881</v>
      </c>
      <c r="M28" s="24">
        <v>41851</v>
      </c>
      <c r="N28" s="19"/>
      <c r="O28" s="19"/>
      <c r="P28" s="19"/>
      <c r="Q28" s="20">
        <v>2907.43</v>
      </c>
      <c r="R28" s="60"/>
      <c r="S28" s="21">
        <f t="shared" si="1"/>
        <v>2907.43</v>
      </c>
      <c r="T28" s="21">
        <f t="shared" si="2"/>
        <v>2907.43</v>
      </c>
      <c r="U28" s="21">
        <f t="shared" si="3"/>
        <v>0</v>
      </c>
    </row>
    <row r="29" spans="1:21" s="22" customFormat="1" ht="24.95" customHeight="1" x14ac:dyDescent="0.2">
      <c r="A29" s="62" t="s">
        <v>15</v>
      </c>
      <c r="B29" s="13" t="s">
        <v>44</v>
      </c>
      <c r="C29" s="14" t="s">
        <v>124</v>
      </c>
      <c r="D29" s="14" t="s">
        <v>22</v>
      </c>
      <c r="E29" s="15">
        <v>2460.13</v>
      </c>
      <c r="F29" s="23">
        <v>129.49</v>
      </c>
      <c r="G29" s="16"/>
      <c r="H29" s="16"/>
      <c r="I29" s="16"/>
      <c r="J29" s="16"/>
      <c r="K29" s="15">
        <f t="shared" si="0"/>
        <v>2589.62</v>
      </c>
      <c r="L29" s="17">
        <v>41896</v>
      </c>
      <c r="M29" s="24">
        <v>41866</v>
      </c>
      <c r="N29" s="19"/>
      <c r="O29" s="19"/>
      <c r="P29" s="19"/>
      <c r="Q29" s="20">
        <v>2460.13</v>
      </c>
      <c r="R29" s="60"/>
      <c r="S29" s="21">
        <f t="shared" si="1"/>
        <v>2460.13</v>
      </c>
      <c r="T29" s="21">
        <f t="shared" si="2"/>
        <v>2460.13</v>
      </c>
      <c r="U29" s="21">
        <f t="shared" si="3"/>
        <v>0</v>
      </c>
    </row>
    <row r="30" spans="1:21" s="22" customFormat="1" ht="24.95" customHeight="1" x14ac:dyDescent="0.2">
      <c r="A30" s="62" t="s">
        <v>15</v>
      </c>
      <c r="B30" s="13" t="s">
        <v>45</v>
      </c>
      <c r="C30" s="14" t="s">
        <v>124</v>
      </c>
      <c r="D30" s="14" t="s">
        <v>22</v>
      </c>
      <c r="E30" s="15">
        <v>1356.41</v>
      </c>
      <c r="F30" s="23">
        <v>71.39</v>
      </c>
      <c r="G30" s="16"/>
      <c r="H30" s="16"/>
      <c r="I30" s="16"/>
      <c r="J30" s="16"/>
      <c r="K30" s="15">
        <f t="shared" si="0"/>
        <v>1427.8000000000002</v>
      </c>
      <c r="L30" s="17">
        <v>41896</v>
      </c>
      <c r="M30" s="24">
        <v>41866</v>
      </c>
      <c r="N30" s="19"/>
      <c r="O30" s="19"/>
      <c r="P30" s="19"/>
      <c r="Q30" s="20">
        <v>1356.41</v>
      </c>
      <c r="R30" s="60"/>
      <c r="S30" s="21">
        <f t="shared" si="1"/>
        <v>1356.41</v>
      </c>
      <c r="T30" s="21">
        <f t="shared" si="2"/>
        <v>1356.41</v>
      </c>
      <c r="U30" s="21">
        <f t="shared" si="3"/>
        <v>0</v>
      </c>
    </row>
    <row r="31" spans="1:21" s="22" customFormat="1" ht="24.95" customHeight="1" x14ac:dyDescent="0.2">
      <c r="A31" s="62" t="s">
        <v>15</v>
      </c>
      <c r="B31" s="13" t="s">
        <v>46</v>
      </c>
      <c r="C31" s="14" t="s">
        <v>124</v>
      </c>
      <c r="D31" s="14" t="s">
        <v>22</v>
      </c>
      <c r="E31" s="15">
        <v>2683.78</v>
      </c>
      <c r="F31" s="23">
        <v>141.26</v>
      </c>
      <c r="G31" s="16"/>
      <c r="H31" s="16"/>
      <c r="I31" s="16"/>
      <c r="J31" s="16"/>
      <c r="K31" s="15">
        <f t="shared" si="0"/>
        <v>2825.04</v>
      </c>
      <c r="L31" s="17">
        <v>41912</v>
      </c>
      <c r="M31" s="24">
        <v>41882</v>
      </c>
      <c r="N31" s="19"/>
      <c r="O31" s="19"/>
      <c r="P31" s="19"/>
      <c r="Q31" s="20">
        <v>2683.78</v>
      </c>
      <c r="R31" s="60"/>
      <c r="S31" s="21">
        <f t="shared" si="1"/>
        <v>2683.78</v>
      </c>
      <c r="T31" s="21">
        <f t="shared" si="2"/>
        <v>2683.78</v>
      </c>
      <c r="U31" s="21">
        <f t="shared" si="3"/>
        <v>0</v>
      </c>
    </row>
    <row r="32" spans="1:21" s="22" customFormat="1" ht="24.95" customHeight="1" x14ac:dyDescent="0.2">
      <c r="A32" s="62" t="s">
        <v>15</v>
      </c>
      <c r="B32" s="13" t="s">
        <v>47</v>
      </c>
      <c r="C32" s="14" t="s">
        <v>124</v>
      </c>
      <c r="D32" s="14" t="s">
        <v>22</v>
      </c>
      <c r="E32" s="15">
        <v>2236.4899999999998</v>
      </c>
      <c r="F32" s="23">
        <v>117.71</v>
      </c>
      <c r="G32" s="16"/>
      <c r="H32" s="16"/>
      <c r="I32" s="16"/>
      <c r="J32" s="16"/>
      <c r="K32" s="15">
        <f t="shared" si="0"/>
        <v>2354.1999999999998</v>
      </c>
      <c r="L32" s="25">
        <v>41927</v>
      </c>
      <c r="M32" s="24">
        <v>41897</v>
      </c>
      <c r="N32" s="19"/>
      <c r="O32" s="19"/>
      <c r="P32" s="19"/>
      <c r="Q32" s="20">
        <v>2236.4899999999998</v>
      </c>
      <c r="R32" s="60"/>
      <c r="S32" s="21">
        <f t="shared" si="1"/>
        <v>2236.4899999999998</v>
      </c>
      <c r="T32" s="21">
        <f t="shared" si="2"/>
        <v>2236.4899999999998</v>
      </c>
      <c r="U32" s="21">
        <f t="shared" si="3"/>
        <v>0</v>
      </c>
    </row>
    <row r="33" spans="1:21" s="22" customFormat="1" ht="24.95" customHeight="1" x14ac:dyDescent="0.2">
      <c r="A33" s="62" t="s">
        <v>15</v>
      </c>
      <c r="B33" s="13" t="s">
        <v>48</v>
      </c>
      <c r="C33" s="14" t="s">
        <v>124</v>
      </c>
      <c r="D33" s="14" t="s">
        <v>22</v>
      </c>
      <c r="E33" s="15">
        <v>2589.5100000000002</v>
      </c>
      <c r="F33" s="23">
        <v>136.29</v>
      </c>
      <c r="G33" s="16"/>
      <c r="H33" s="16"/>
      <c r="I33" s="16"/>
      <c r="J33" s="16"/>
      <c r="K33" s="15">
        <f t="shared" si="0"/>
        <v>2725.8</v>
      </c>
      <c r="L33" s="25">
        <v>41927</v>
      </c>
      <c r="M33" s="38">
        <v>41897</v>
      </c>
      <c r="N33" s="19"/>
      <c r="O33" s="19"/>
      <c r="P33" s="19"/>
      <c r="Q33" s="20">
        <v>2589.5100000000002</v>
      </c>
      <c r="R33" s="60"/>
      <c r="S33" s="21">
        <f t="shared" si="1"/>
        <v>2589.5100000000002</v>
      </c>
      <c r="T33" s="21">
        <f t="shared" si="2"/>
        <v>2589.5100000000002</v>
      </c>
      <c r="U33" s="21">
        <f t="shared" si="3"/>
        <v>0</v>
      </c>
    </row>
    <row r="34" spans="1:21" s="22" customFormat="1" ht="24.95" customHeight="1" x14ac:dyDescent="0.2">
      <c r="A34" s="62" t="s">
        <v>15</v>
      </c>
      <c r="B34" s="13" t="s">
        <v>49</v>
      </c>
      <c r="C34" s="14" t="s">
        <v>124</v>
      </c>
      <c r="D34" s="14" t="s">
        <v>22</v>
      </c>
      <c r="E34" s="15">
        <v>2683.78</v>
      </c>
      <c r="F34" s="23">
        <v>141.26</v>
      </c>
      <c r="G34" s="16"/>
      <c r="H34" s="16"/>
      <c r="I34" s="16"/>
      <c r="J34" s="16"/>
      <c r="K34" s="15">
        <f t="shared" si="0"/>
        <v>2825.04</v>
      </c>
      <c r="L34" s="26">
        <v>41942</v>
      </c>
      <c r="M34" s="70">
        <v>41912</v>
      </c>
      <c r="N34" s="13"/>
      <c r="O34" s="19"/>
      <c r="P34" s="19"/>
      <c r="Q34" s="20">
        <v>2683.78</v>
      </c>
      <c r="R34" s="60"/>
      <c r="S34" s="21">
        <f t="shared" si="1"/>
        <v>2683.78</v>
      </c>
      <c r="T34" s="21">
        <f t="shared" si="2"/>
        <v>2683.78</v>
      </c>
      <c r="U34" s="21">
        <f t="shared" si="3"/>
        <v>0</v>
      </c>
    </row>
    <row r="35" spans="1:21" s="22" customFormat="1" ht="24.95" customHeight="1" x14ac:dyDescent="0.2">
      <c r="A35" s="62" t="s">
        <v>15</v>
      </c>
      <c r="B35" s="13" t="s">
        <v>50</v>
      </c>
      <c r="C35" s="14" t="s">
        <v>124</v>
      </c>
      <c r="D35" s="14" t="s">
        <v>51</v>
      </c>
      <c r="E35" s="15">
        <v>2460.13</v>
      </c>
      <c r="F35" s="23">
        <v>129.49</v>
      </c>
      <c r="G35" s="16"/>
      <c r="H35" s="16"/>
      <c r="I35" s="16"/>
      <c r="J35" s="16"/>
      <c r="K35" s="15">
        <f t="shared" si="0"/>
        <v>2589.62</v>
      </c>
      <c r="L35" s="25">
        <v>41957</v>
      </c>
      <c r="M35" s="81">
        <v>41927</v>
      </c>
      <c r="N35" s="19"/>
      <c r="O35" s="19"/>
      <c r="P35" s="19"/>
      <c r="Q35" s="20">
        <v>2460.13</v>
      </c>
      <c r="R35" s="60"/>
      <c r="S35" s="21">
        <f t="shared" si="1"/>
        <v>2460.13</v>
      </c>
      <c r="T35" s="21">
        <f t="shared" si="2"/>
        <v>2460.13</v>
      </c>
      <c r="U35" s="21">
        <f t="shared" si="3"/>
        <v>0</v>
      </c>
    </row>
    <row r="36" spans="1:21" s="22" customFormat="1" ht="24.95" customHeight="1" x14ac:dyDescent="0.2">
      <c r="A36" s="62" t="s">
        <v>15</v>
      </c>
      <c r="B36" s="13" t="s">
        <v>52</v>
      </c>
      <c r="C36" s="14" t="s">
        <v>124</v>
      </c>
      <c r="D36" s="14" t="s">
        <v>22</v>
      </c>
      <c r="E36" s="15">
        <v>2907.43</v>
      </c>
      <c r="F36" s="23">
        <v>153.03</v>
      </c>
      <c r="G36" s="16"/>
      <c r="H36" s="16"/>
      <c r="I36" s="16"/>
      <c r="J36" s="16"/>
      <c r="K36" s="15">
        <f t="shared" si="0"/>
        <v>3060.46</v>
      </c>
      <c r="L36" s="25">
        <v>41973</v>
      </c>
      <c r="M36" s="26">
        <v>41943</v>
      </c>
      <c r="N36" s="19"/>
      <c r="O36" s="19"/>
      <c r="P36" s="19"/>
      <c r="Q36" s="20">
        <v>2907.43</v>
      </c>
      <c r="R36" s="60"/>
      <c r="S36" s="21">
        <f t="shared" si="1"/>
        <v>2907.43</v>
      </c>
      <c r="T36" s="21">
        <f t="shared" si="2"/>
        <v>2907.43</v>
      </c>
      <c r="U36" s="21">
        <f t="shared" si="3"/>
        <v>0</v>
      </c>
    </row>
    <row r="37" spans="1:21" s="22" customFormat="1" ht="24.95" customHeight="1" x14ac:dyDescent="0.2">
      <c r="A37" s="62" t="s">
        <v>15</v>
      </c>
      <c r="B37" s="13" t="s">
        <v>53</v>
      </c>
      <c r="C37" s="14" t="s">
        <v>124</v>
      </c>
      <c r="D37" s="14" t="s">
        <v>22</v>
      </c>
      <c r="E37" s="15">
        <v>2010.94</v>
      </c>
      <c r="F37" s="23">
        <v>105.84</v>
      </c>
      <c r="G37" s="16"/>
      <c r="H37" s="16"/>
      <c r="I37" s="16"/>
      <c r="J37" s="16"/>
      <c r="K37" s="15">
        <f t="shared" si="0"/>
        <v>2116.7800000000002</v>
      </c>
      <c r="L37" s="25">
        <v>41988</v>
      </c>
      <c r="M37" s="26">
        <v>41958</v>
      </c>
      <c r="N37" s="19"/>
      <c r="O37" s="19"/>
      <c r="P37" s="19"/>
      <c r="Q37" s="20">
        <v>2010.94</v>
      </c>
      <c r="R37" s="60"/>
      <c r="S37" s="21">
        <f t="shared" si="1"/>
        <v>2010.94</v>
      </c>
      <c r="T37" s="21">
        <f t="shared" si="2"/>
        <v>2010.94</v>
      </c>
      <c r="U37" s="21">
        <f t="shared" si="3"/>
        <v>0</v>
      </c>
    </row>
    <row r="38" spans="1:21" s="22" customFormat="1" ht="24.95" customHeight="1" x14ac:dyDescent="0.2">
      <c r="A38" s="62" t="s">
        <v>15</v>
      </c>
      <c r="B38" s="13" t="s">
        <v>54</v>
      </c>
      <c r="C38" s="14" t="s">
        <v>124</v>
      </c>
      <c r="D38" s="14" t="s">
        <v>22</v>
      </c>
      <c r="E38" s="15">
        <v>2460.13</v>
      </c>
      <c r="F38" s="23">
        <v>129.49</v>
      </c>
      <c r="G38" s="16"/>
      <c r="H38" s="16"/>
      <c r="I38" s="16"/>
      <c r="J38" s="16"/>
      <c r="K38" s="15">
        <f t="shared" ref="K38:K69" si="4">+E38+F38+G38+H38+I38+J38</f>
        <v>2589.62</v>
      </c>
      <c r="L38" s="25">
        <v>42003</v>
      </c>
      <c r="M38" s="26">
        <v>41973</v>
      </c>
      <c r="N38" s="19"/>
      <c r="O38" s="19"/>
      <c r="P38" s="19"/>
      <c r="Q38" s="20">
        <v>2460.13</v>
      </c>
      <c r="R38" s="60"/>
      <c r="S38" s="21">
        <f t="shared" si="1"/>
        <v>2460.13</v>
      </c>
      <c r="T38" s="21">
        <f t="shared" si="2"/>
        <v>2460.13</v>
      </c>
      <c r="U38" s="21">
        <f t="shared" si="3"/>
        <v>0</v>
      </c>
    </row>
    <row r="39" spans="1:21" s="22" customFormat="1" ht="24.95" customHeight="1" x14ac:dyDescent="0.2">
      <c r="A39" s="62" t="s">
        <v>15</v>
      </c>
      <c r="B39" s="13" t="s">
        <v>55</v>
      </c>
      <c r="C39" s="14" t="s">
        <v>124</v>
      </c>
      <c r="D39" s="14" t="s">
        <v>22</v>
      </c>
      <c r="E39" s="15">
        <v>2236.4899999999998</v>
      </c>
      <c r="F39" s="23">
        <v>117.71</v>
      </c>
      <c r="G39" s="16"/>
      <c r="H39" s="16"/>
      <c r="I39" s="16"/>
      <c r="J39" s="16"/>
      <c r="K39" s="15">
        <f t="shared" si="4"/>
        <v>2354.1999999999998</v>
      </c>
      <c r="L39" s="17">
        <v>42018</v>
      </c>
      <c r="M39" s="26">
        <v>41988</v>
      </c>
      <c r="N39" s="19"/>
      <c r="O39" s="19"/>
      <c r="P39" s="19"/>
      <c r="Q39" s="20">
        <v>2236.4899999999998</v>
      </c>
      <c r="R39" s="60"/>
      <c r="S39" s="21">
        <f t="shared" si="1"/>
        <v>2236.4899999999998</v>
      </c>
      <c r="T39" s="21">
        <f t="shared" si="2"/>
        <v>2236.4899999999998</v>
      </c>
      <c r="U39" s="21">
        <f t="shared" si="3"/>
        <v>0</v>
      </c>
    </row>
    <row r="40" spans="1:21" s="22" customFormat="1" ht="24.95" customHeight="1" x14ac:dyDescent="0.2">
      <c r="A40" s="62" t="s">
        <v>15</v>
      </c>
      <c r="B40" s="13" t="s">
        <v>56</v>
      </c>
      <c r="C40" s="14" t="s">
        <v>124</v>
      </c>
      <c r="D40" s="14" t="s">
        <v>22</v>
      </c>
      <c r="E40" s="15">
        <v>2012.84</v>
      </c>
      <c r="F40" s="23">
        <v>105.94</v>
      </c>
      <c r="G40" s="16"/>
      <c r="H40" s="16"/>
      <c r="I40" s="16"/>
      <c r="J40" s="16"/>
      <c r="K40" s="15">
        <f t="shared" si="4"/>
        <v>2118.7799999999997</v>
      </c>
      <c r="L40" s="17">
        <v>42033</v>
      </c>
      <c r="M40" s="26">
        <v>42003</v>
      </c>
      <c r="N40" s="19"/>
      <c r="O40" s="19"/>
      <c r="P40" s="19"/>
      <c r="Q40" s="20">
        <v>2012.84</v>
      </c>
      <c r="R40" s="60"/>
      <c r="S40" s="21">
        <f t="shared" si="1"/>
        <v>2012.84</v>
      </c>
      <c r="T40" s="21">
        <f t="shared" si="2"/>
        <v>2012.84</v>
      </c>
      <c r="U40" s="21">
        <f t="shared" si="3"/>
        <v>0</v>
      </c>
    </row>
    <row r="41" spans="1:21" s="22" customFormat="1" ht="24.95" customHeight="1" x14ac:dyDescent="0.2">
      <c r="A41" s="62" t="s">
        <v>15</v>
      </c>
      <c r="B41" s="13" t="s">
        <v>57</v>
      </c>
      <c r="C41" s="14" t="s">
        <v>124</v>
      </c>
      <c r="D41" s="14" t="s">
        <v>22</v>
      </c>
      <c r="E41" s="15">
        <v>3945.92</v>
      </c>
      <c r="F41" s="23">
        <v>207.68</v>
      </c>
      <c r="G41" s="16"/>
      <c r="H41" s="16"/>
      <c r="I41" s="16"/>
      <c r="J41" s="16"/>
      <c r="K41" s="15">
        <f t="shared" si="4"/>
        <v>4153.6000000000004</v>
      </c>
      <c r="L41" s="17">
        <v>42033</v>
      </c>
      <c r="M41" s="26">
        <v>42003</v>
      </c>
      <c r="N41" s="19"/>
      <c r="O41" s="19"/>
      <c r="P41" s="19"/>
      <c r="Q41" s="20">
        <v>3945.92</v>
      </c>
      <c r="R41" s="60"/>
      <c r="S41" s="21">
        <f t="shared" si="1"/>
        <v>3945.92</v>
      </c>
      <c r="T41" s="21">
        <f t="shared" si="2"/>
        <v>3945.92</v>
      </c>
      <c r="U41" s="21">
        <f t="shared" si="3"/>
        <v>0</v>
      </c>
    </row>
    <row r="42" spans="1:21" s="22" customFormat="1" ht="24.95" customHeight="1" x14ac:dyDescent="0.2">
      <c r="A42" s="62" t="s">
        <v>15</v>
      </c>
      <c r="B42" s="13" t="s">
        <v>58</v>
      </c>
      <c r="C42" s="14" t="s">
        <v>124</v>
      </c>
      <c r="D42" s="14" t="s">
        <v>22</v>
      </c>
      <c r="E42" s="15">
        <v>2012.84</v>
      </c>
      <c r="F42" s="23">
        <v>105.94</v>
      </c>
      <c r="G42" s="16"/>
      <c r="H42" s="16"/>
      <c r="I42" s="16"/>
      <c r="J42" s="16"/>
      <c r="K42" s="15">
        <f t="shared" si="4"/>
        <v>2118.7799999999997</v>
      </c>
      <c r="L42" s="17">
        <v>42049</v>
      </c>
      <c r="M42" s="24">
        <v>42019</v>
      </c>
      <c r="N42" s="19"/>
      <c r="O42" s="19"/>
      <c r="P42" s="19"/>
      <c r="Q42" s="20">
        <v>2012.84</v>
      </c>
      <c r="R42" s="60"/>
      <c r="S42" s="21">
        <f t="shared" si="1"/>
        <v>2012.84</v>
      </c>
      <c r="T42" s="21">
        <f t="shared" si="2"/>
        <v>2012.84</v>
      </c>
      <c r="U42" s="21">
        <f t="shared" si="3"/>
        <v>0</v>
      </c>
    </row>
    <row r="43" spans="1:21" s="22" customFormat="1" ht="24.95" customHeight="1" x14ac:dyDescent="0.2">
      <c r="A43" s="62" t="s">
        <v>15</v>
      </c>
      <c r="B43" s="13" t="s">
        <v>59</v>
      </c>
      <c r="C43" s="14" t="s">
        <v>124</v>
      </c>
      <c r="D43" s="14" t="s">
        <v>22</v>
      </c>
      <c r="E43" s="15">
        <v>2012.84</v>
      </c>
      <c r="F43" s="23">
        <v>105.94</v>
      </c>
      <c r="G43" s="16"/>
      <c r="H43" s="16"/>
      <c r="I43" s="16"/>
      <c r="J43" s="16"/>
      <c r="K43" s="15">
        <f t="shared" si="4"/>
        <v>2118.7799999999997</v>
      </c>
      <c r="L43" s="29">
        <v>42038</v>
      </c>
      <c r="M43" s="24">
        <v>42035</v>
      </c>
      <c r="N43" s="19"/>
      <c r="O43" s="19"/>
      <c r="P43" s="19"/>
      <c r="Q43" s="20">
        <v>2012.84</v>
      </c>
      <c r="R43" s="60"/>
      <c r="S43" s="21">
        <f t="shared" si="1"/>
        <v>2012.84</v>
      </c>
      <c r="T43" s="21">
        <f t="shared" si="2"/>
        <v>2012.84</v>
      </c>
      <c r="U43" s="21">
        <f t="shared" si="3"/>
        <v>0</v>
      </c>
    </row>
    <row r="44" spans="1:21" s="22" customFormat="1" ht="24.95" customHeight="1" x14ac:dyDescent="0.2">
      <c r="A44" s="62" t="s">
        <v>15</v>
      </c>
      <c r="B44" s="13" t="s">
        <v>60</v>
      </c>
      <c r="C44" s="14" t="s">
        <v>124</v>
      </c>
      <c r="D44" s="14" t="s">
        <v>22</v>
      </c>
      <c r="E44" s="15">
        <v>2012.84</v>
      </c>
      <c r="F44" s="23">
        <v>105.94</v>
      </c>
      <c r="G44" s="16"/>
      <c r="H44" s="16"/>
      <c r="I44" s="16"/>
      <c r="J44" s="16"/>
      <c r="K44" s="15">
        <f t="shared" si="4"/>
        <v>2118.7799999999997</v>
      </c>
      <c r="L44" s="17">
        <v>42080</v>
      </c>
      <c r="M44" s="24">
        <v>42050</v>
      </c>
      <c r="N44" s="19"/>
      <c r="O44" s="19"/>
      <c r="P44" s="19"/>
      <c r="Q44" s="20">
        <v>2012.84</v>
      </c>
      <c r="R44" s="60"/>
      <c r="S44" s="21">
        <f t="shared" si="1"/>
        <v>2012.84</v>
      </c>
      <c r="T44" s="21">
        <f t="shared" si="2"/>
        <v>2012.84</v>
      </c>
      <c r="U44" s="21">
        <f t="shared" si="3"/>
        <v>0</v>
      </c>
    </row>
    <row r="45" spans="1:21" s="22" customFormat="1" ht="24.95" customHeight="1" x14ac:dyDescent="0.2">
      <c r="A45" s="62" t="s">
        <v>15</v>
      </c>
      <c r="B45" s="13" t="s">
        <v>61</v>
      </c>
      <c r="C45" s="14" t="s">
        <v>124</v>
      </c>
      <c r="D45" s="14" t="s">
        <v>22</v>
      </c>
      <c r="E45" s="15">
        <v>2236.4899999999998</v>
      </c>
      <c r="F45" s="23">
        <v>117.71</v>
      </c>
      <c r="G45" s="16"/>
      <c r="H45" s="16"/>
      <c r="I45" s="16"/>
      <c r="J45" s="16"/>
      <c r="K45" s="15">
        <f t="shared" si="4"/>
        <v>2354.1999999999998</v>
      </c>
      <c r="L45" s="17">
        <v>42108</v>
      </c>
      <c r="M45" s="24">
        <v>42078</v>
      </c>
      <c r="N45" s="19"/>
      <c r="O45" s="19"/>
      <c r="P45" s="19"/>
      <c r="Q45" s="20">
        <v>2236.4899999999998</v>
      </c>
      <c r="R45" s="60"/>
      <c r="S45" s="21">
        <f t="shared" si="1"/>
        <v>2236.4899999999998</v>
      </c>
      <c r="T45" s="21">
        <f t="shared" si="2"/>
        <v>2236.4899999999998</v>
      </c>
      <c r="U45" s="21">
        <f t="shared" si="3"/>
        <v>0</v>
      </c>
    </row>
    <row r="46" spans="1:21" s="22" customFormat="1" ht="24.95" customHeight="1" x14ac:dyDescent="0.2">
      <c r="A46" s="62" t="s">
        <v>15</v>
      </c>
      <c r="B46" s="13" t="s">
        <v>62</v>
      </c>
      <c r="C46" s="14" t="s">
        <v>124</v>
      </c>
      <c r="D46" s="14" t="s">
        <v>22</v>
      </c>
      <c r="E46" s="15">
        <v>2236.4899999999998</v>
      </c>
      <c r="F46" s="23">
        <v>117.71</v>
      </c>
      <c r="G46" s="16"/>
      <c r="H46" s="16"/>
      <c r="I46" s="16"/>
      <c r="J46" s="16"/>
      <c r="K46" s="15">
        <f t="shared" si="4"/>
        <v>2354.1999999999998</v>
      </c>
      <c r="L46" s="17">
        <v>42139</v>
      </c>
      <c r="M46" s="24">
        <v>42109</v>
      </c>
      <c r="N46" s="19"/>
      <c r="O46" s="19"/>
      <c r="P46" s="19"/>
      <c r="Q46" s="20">
        <v>2236.4899999999998</v>
      </c>
      <c r="R46" s="60"/>
      <c r="S46" s="21">
        <f t="shared" si="1"/>
        <v>2236.4899999999998</v>
      </c>
      <c r="T46" s="21">
        <f t="shared" si="2"/>
        <v>2236.4899999999998</v>
      </c>
      <c r="U46" s="21">
        <f t="shared" si="3"/>
        <v>0</v>
      </c>
    </row>
    <row r="47" spans="1:21" s="22" customFormat="1" ht="24.95" customHeight="1" x14ac:dyDescent="0.2">
      <c r="A47" s="62" t="s">
        <v>15</v>
      </c>
      <c r="B47" s="13" t="s">
        <v>63</v>
      </c>
      <c r="C47" s="14" t="s">
        <v>124</v>
      </c>
      <c r="D47" s="14" t="s">
        <v>22</v>
      </c>
      <c r="E47" s="15">
        <v>2244.75</v>
      </c>
      <c r="F47" s="23">
        <v>118.15</v>
      </c>
      <c r="G47" s="16"/>
      <c r="H47" s="16"/>
      <c r="I47" s="16"/>
      <c r="J47" s="16"/>
      <c r="K47" s="15">
        <f t="shared" si="4"/>
        <v>2362.9</v>
      </c>
      <c r="L47" s="17">
        <v>42139</v>
      </c>
      <c r="M47" s="24">
        <v>42109</v>
      </c>
      <c r="N47" s="19"/>
      <c r="O47" s="19"/>
      <c r="P47" s="19"/>
      <c r="Q47" s="20">
        <v>2244.75</v>
      </c>
      <c r="R47" s="60"/>
      <c r="S47" s="21">
        <f t="shared" si="1"/>
        <v>2244.75</v>
      </c>
      <c r="T47" s="21">
        <f t="shared" si="2"/>
        <v>2244.75</v>
      </c>
      <c r="U47" s="21">
        <f t="shared" si="3"/>
        <v>0</v>
      </c>
    </row>
    <row r="48" spans="1:21" s="22" customFormat="1" ht="24.95" customHeight="1" x14ac:dyDescent="0.2">
      <c r="A48" s="62" t="s">
        <v>15</v>
      </c>
      <c r="B48" s="13" t="s">
        <v>64</v>
      </c>
      <c r="C48" s="14" t="s">
        <v>124</v>
      </c>
      <c r="D48" s="14" t="s">
        <v>22</v>
      </c>
      <c r="E48" s="15">
        <v>3034.9</v>
      </c>
      <c r="F48" s="23">
        <v>159.74</v>
      </c>
      <c r="G48" s="16"/>
      <c r="H48" s="16"/>
      <c r="I48" s="16"/>
      <c r="J48" s="16"/>
      <c r="K48" s="15">
        <f t="shared" si="4"/>
        <v>3194.6400000000003</v>
      </c>
      <c r="L48" s="17">
        <v>42154</v>
      </c>
      <c r="M48" s="24">
        <v>42124</v>
      </c>
      <c r="N48" s="19"/>
      <c r="O48" s="19"/>
      <c r="P48" s="19"/>
      <c r="Q48" s="20">
        <v>3034.9</v>
      </c>
      <c r="R48" s="60"/>
      <c r="S48" s="21">
        <f t="shared" si="1"/>
        <v>3034.9</v>
      </c>
      <c r="T48" s="21">
        <f t="shared" si="2"/>
        <v>3034.9</v>
      </c>
      <c r="U48" s="21">
        <f t="shared" si="3"/>
        <v>0</v>
      </c>
    </row>
    <row r="49" spans="1:21" s="22" customFormat="1" ht="24.95" customHeight="1" x14ac:dyDescent="0.2">
      <c r="A49" s="62" t="s">
        <v>15</v>
      </c>
      <c r="B49" s="13" t="s">
        <v>65</v>
      </c>
      <c r="C49" s="14" t="s">
        <v>124</v>
      </c>
      <c r="D49" s="14" t="s">
        <v>66</v>
      </c>
      <c r="E49" s="15">
        <v>2012.84</v>
      </c>
      <c r="F49" s="23">
        <v>105.94</v>
      </c>
      <c r="G49" s="16"/>
      <c r="H49" s="16"/>
      <c r="I49" s="16"/>
      <c r="J49" s="16"/>
      <c r="K49" s="15">
        <f t="shared" si="4"/>
        <v>2118.7799999999997</v>
      </c>
      <c r="L49" s="17">
        <v>42169</v>
      </c>
      <c r="M49" s="24">
        <v>42139</v>
      </c>
      <c r="N49" s="19"/>
      <c r="O49" s="19"/>
      <c r="P49" s="19"/>
      <c r="Q49" s="20">
        <v>2012.84</v>
      </c>
      <c r="R49" s="60"/>
      <c r="S49" s="21">
        <f t="shared" si="1"/>
        <v>2012.84</v>
      </c>
      <c r="T49" s="21">
        <f t="shared" si="2"/>
        <v>2012.84</v>
      </c>
      <c r="U49" s="21">
        <f t="shared" si="3"/>
        <v>0</v>
      </c>
    </row>
    <row r="50" spans="1:21" s="22" customFormat="1" ht="24.95" customHeight="1" x14ac:dyDescent="0.2">
      <c r="A50" s="62" t="s">
        <v>15</v>
      </c>
      <c r="B50" s="13" t="s">
        <v>67</v>
      </c>
      <c r="C50" s="14" t="s">
        <v>124</v>
      </c>
      <c r="D50" s="14" t="s">
        <v>22</v>
      </c>
      <c r="E50" s="15">
        <v>2460.13</v>
      </c>
      <c r="F50" s="23">
        <v>129.49</v>
      </c>
      <c r="G50" s="16"/>
      <c r="H50" s="16"/>
      <c r="I50" s="16"/>
      <c r="J50" s="16"/>
      <c r="K50" s="15">
        <f t="shared" si="4"/>
        <v>2589.62</v>
      </c>
      <c r="L50" s="17">
        <v>42185</v>
      </c>
      <c r="M50" s="24">
        <v>42155</v>
      </c>
      <c r="N50" s="19"/>
      <c r="O50" s="19"/>
      <c r="P50" s="19"/>
      <c r="Q50" s="20">
        <v>2460.13</v>
      </c>
      <c r="R50" s="60"/>
      <c r="S50" s="21">
        <f t="shared" si="1"/>
        <v>2460.13</v>
      </c>
      <c r="T50" s="21">
        <f t="shared" si="2"/>
        <v>2460.13</v>
      </c>
      <c r="U50" s="21">
        <f t="shared" si="3"/>
        <v>0</v>
      </c>
    </row>
    <row r="51" spans="1:21" s="22" customFormat="1" ht="24.95" customHeight="1" x14ac:dyDescent="0.2">
      <c r="A51" s="62" t="s">
        <v>15</v>
      </c>
      <c r="B51" s="13" t="s">
        <v>68</v>
      </c>
      <c r="C51" s="14" t="s">
        <v>124</v>
      </c>
      <c r="D51" s="14" t="s">
        <v>22</v>
      </c>
      <c r="E51" s="15">
        <v>2236.4899999999998</v>
      </c>
      <c r="F51" s="23">
        <v>117.71</v>
      </c>
      <c r="G51" s="16"/>
      <c r="H51" s="16"/>
      <c r="I51" s="16"/>
      <c r="J51" s="16"/>
      <c r="K51" s="15">
        <f t="shared" si="4"/>
        <v>2354.1999999999998</v>
      </c>
      <c r="L51" s="80">
        <v>42200</v>
      </c>
      <c r="M51" s="24">
        <v>42170</v>
      </c>
      <c r="N51" s="19"/>
      <c r="O51" s="19"/>
      <c r="P51" s="19"/>
      <c r="Q51" s="20">
        <v>2236.4899999999998</v>
      </c>
      <c r="R51" s="60"/>
      <c r="S51" s="21">
        <f t="shared" si="1"/>
        <v>2236.4899999999998</v>
      </c>
      <c r="T51" s="21">
        <f t="shared" si="2"/>
        <v>2236.4899999999998</v>
      </c>
      <c r="U51" s="21">
        <f t="shared" si="3"/>
        <v>0</v>
      </c>
    </row>
    <row r="52" spans="1:21" s="22" customFormat="1" ht="24.95" customHeight="1" x14ac:dyDescent="0.2">
      <c r="A52" s="62" t="s">
        <v>15</v>
      </c>
      <c r="B52" s="13" t="s">
        <v>69</v>
      </c>
      <c r="C52" s="14" t="s">
        <v>124</v>
      </c>
      <c r="D52" s="14" t="s">
        <v>22</v>
      </c>
      <c r="E52" s="15">
        <v>2683.78</v>
      </c>
      <c r="F52" s="23">
        <v>141.26</v>
      </c>
      <c r="G52" s="16"/>
      <c r="H52" s="16"/>
      <c r="I52" s="16"/>
      <c r="J52" s="16"/>
      <c r="K52" s="15">
        <f t="shared" si="4"/>
        <v>2825.04</v>
      </c>
      <c r="L52" s="70">
        <v>42215</v>
      </c>
      <c r="M52" s="31">
        <v>42185</v>
      </c>
      <c r="N52" s="19"/>
      <c r="O52" s="19"/>
      <c r="P52" s="19"/>
      <c r="Q52" s="20">
        <v>2683.78</v>
      </c>
      <c r="R52" s="60"/>
      <c r="S52" s="21">
        <f t="shared" si="1"/>
        <v>2683.78</v>
      </c>
      <c r="T52" s="21">
        <f t="shared" si="2"/>
        <v>2683.78</v>
      </c>
      <c r="U52" s="21">
        <f t="shared" si="3"/>
        <v>0</v>
      </c>
    </row>
    <row r="53" spans="1:21" s="22" customFormat="1" ht="24.95" customHeight="1" x14ac:dyDescent="0.2">
      <c r="A53" s="62" t="s">
        <v>15</v>
      </c>
      <c r="B53" s="13" t="s">
        <v>70</v>
      </c>
      <c r="C53" s="14" t="s">
        <v>124</v>
      </c>
      <c r="D53" s="14" t="s">
        <v>22</v>
      </c>
      <c r="E53" s="15">
        <v>6587.9</v>
      </c>
      <c r="F53" s="23">
        <v>291.5</v>
      </c>
      <c r="G53" s="16"/>
      <c r="H53" s="16"/>
      <c r="I53" s="16"/>
      <c r="J53" s="16"/>
      <c r="K53" s="15">
        <f t="shared" si="4"/>
        <v>6879.4</v>
      </c>
      <c r="L53" s="54">
        <v>42215</v>
      </c>
      <c r="M53" s="24">
        <v>42185</v>
      </c>
      <c r="N53" s="19"/>
      <c r="O53" s="19"/>
      <c r="P53" s="19"/>
      <c r="Q53" s="20">
        <v>6587.9</v>
      </c>
      <c r="R53" s="60"/>
      <c r="S53" s="21">
        <f t="shared" si="1"/>
        <v>6587.9</v>
      </c>
      <c r="T53" s="21">
        <f t="shared" si="2"/>
        <v>6587.9</v>
      </c>
      <c r="U53" s="21">
        <f t="shared" si="3"/>
        <v>0</v>
      </c>
    </row>
    <row r="54" spans="1:21" s="22" customFormat="1" ht="24.95" customHeight="1" x14ac:dyDescent="0.2">
      <c r="A54" s="62" t="s">
        <v>15</v>
      </c>
      <c r="B54" s="13" t="s">
        <v>71</v>
      </c>
      <c r="C54" s="14" t="s">
        <v>124</v>
      </c>
      <c r="D54" s="14" t="s">
        <v>22</v>
      </c>
      <c r="E54" s="15">
        <v>2542.87</v>
      </c>
      <c r="F54" s="23">
        <v>133.84</v>
      </c>
      <c r="G54" s="16"/>
      <c r="H54" s="16"/>
      <c r="I54" s="16"/>
      <c r="J54" s="16"/>
      <c r="K54" s="15">
        <f t="shared" si="4"/>
        <v>2676.71</v>
      </c>
      <c r="L54" s="17">
        <v>42230</v>
      </c>
      <c r="M54" s="24">
        <v>42200</v>
      </c>
      <c r="N54" s="19"/>
      <c r="O54" s="19"/>
      <c r="P54" s="19"/>
      <c r="Q54" s="20">
        <v>2542.87</v>
      </c>
      <c r="R54" s="60"/>
      <c r="S54" s="21">
        <f t="shared" si="1"/>
        <v>2542.87</v>
      </c>
      <c r="T54" s="21">
        <f t="shared" si="2"/>
        <v>2542.87</v>
      </c>
      <c r="U54" s="21">
        <f t="shared" si="3"/>
        <v>0</v>
      </c>
    </row>
    <row r="55" spans="1:21" s="22" customFormat="1" ht="24.95" customHeight="1" x14ac:dyDescent="0.2">
      <c r="A55" s="62" t="s">
        <v>15</v>
      </c>
      <c r="B55" s="13" t="s">
        <v>72</v>
      </c>
      <c r="C55" s="14" t="s">
        <v>124</v>
      </c>
      <c r="D55" s="14" t="s">
        <v>22</v>
      </c>
      <c r="E55" s="33">
        <v>2236.4899999999998</v>
      </c>
      <c r="F55" s="34">
        <v>117.71</v>
      </c>
      <c r="G55" s="16"/>
      <c r="H55" s="16"/>
      <c r="I55" s="16"/>
      <c r="J55" s="16"/>
      <c r="K55" s="15">
        <f t="shared" si="4"/>
        <v>2354.1999999999998</v>
      </c>
      <c r="L55" s="25">
        <v>42355</v>
      </c>
      <c r="M55" s="26">
        <v>42325</v>
      </c>
      <c r="N55" s="19"/>
      <c r="O55" s="19"/>
      <c r="P55" s="19"/>
      <c r="Q55" s="20">
        <v>2236.4899999999998</v>
      </c>
      <c r="R55" s="60"/>
      <c r="S55" s="21">
        <f t="shared" si="1"/>
        <v>2236.4899999999998</v>
      </c>
      <c r="T55" s="21">
        <f t="shared" si="2"/>
        <v>2236.4899999999998</v>
      </c>
      <c r="U55" s="21">
        <f t="shared" si="3"/>
        <v>0</v>
      </c>
    </row>
    <row r="56" spans="1:21" s="22" customFormat="1" ht="24.95" customHeight="1" x14ac:dyDescent="0.2">
      <c r="A56" s="62" t="s">
        <v>15</v>
      </c>
      <c r="B56" s="13" t="s">
        <v>73</v>
      </c>
      <c r="C56" s="14" t="s">
        <v>124</v>
      </c>
      <c r="D56" s="14" t="s">
        <v>22</v>
      </c>
      <c r="E56" s="35">
        <v>2236.4899999999998</v>
      </c>
      <c r="F56" s="23">
        <v>117.71</v>
      </c>
      <c r="G56" s="36"/>
      <c r="H56" s="16"/>
      <c r="I56" s="16"/>
      <c r="J56" s="16"/>
      <c r="K56" s="15">
        <f t="shared" si="4"/>
        <v>2354.1999999999998</v>
      </c>
      <c r="L56" s="25">
        <v>42355</v>
      </c>
      <c r="M56" s="69">
        <v>42325</v>
      </c>
      <c r="N56" s="19"/>
      <c r="O56" s="19"/>
      <c r="P56" s="19"/>
      <c r="Q56" s="20">
        <v>2236.4899999999998</v>
      </c>
      <c r="R56" s="60"/>
      <c r="S56" s="21">
        <f t="shared" si="1"/>
        <v>2236.4899999999998</v>
      </c>
      <c r="T56" s="21">
        <f t="shared" si="2"/>
        <v>2236.4899999999998</v>
      </c>
      <c r="U56" s="21">
        <f t="shared" si="3"/>
        <v>0</v>
      </c>
    </row>
    <row r="57" spans="1:21" s="22" customFormat="1" ht="24.95" customHeight="1" x14ac:dyDescent="0.2">
      <c r="A57" s="62" t="s">
        <v>16</v>
      </c>
      <c r="B57" s="13" t="s">
        <v>74</v>
      </c>
      <c r="C57" s="14" t="s">
        <v>75</v>
      </c>
      <c r="D57" s="14" t="s">
        <v>76</v>
      </c>
      <c r="E57" s="35">
        <v>4008.72</v>
      </c>
      <c r="F57" s="37">
        <v>210.28</v>
      </c>
      <c r="G57" s="36"/>
      <c r="H57" s="16"/>
      <c r="I57" s="16"/>
      <c r="J57" s="16"/>
      <c r="K57" s="15">
        <f t="shared" si="4"/>
        <v>4219</v>
      </c>
      <c r="L57" s="38">
        <v>43152</v>
      </c>
      <c r="M57" s="70">
        <v>43152</v>
      </c>
      <c r="N57" s="13"/>
      <c r="O57" s="20">
        <v>4008.72</v>
      </c>
      <c r="P57" s="19"/>
      <c r="Q57" s="19"/>
      <c r="R57" s="59"/>
      <c r="S57" s="21">
        <f t="shared" si="1"/>
        <v>4008.72</v>
      </c>
      <c r="T57" s="21">
        <f t="shared" si="2"/>
        <v>4008.72</v>
      </c>
      <c r="U57" s="21">
        <f t="shared" si="3"/>
        <v>0</v>
      </c>
    </row>
    <row r="58" spans="1:21" s="22" customFormat="1" ht="24.95" customHeight="1" x14ac:dyDescent="0.2">
      <c r="A58" s="62" t="s">
        <v>16</v>
      </c>
      <c r="B58" s="13" t="s">
        <v>109</v>
      </c>
      <c r="C58" s="14" t="s">
        <v>110</v>
      </c>
      <c r="D58" s="14" t="s">
        <v>139</v>
      </c>
      <c r="E58" s="35">
        <v>539010</v>
      </c>
      <c r="F58" s="23">
        <v>23850</v>
      </c>
      <c r="G58" s="36"/>
      <c r="H58" s="16"/>
      <c r="I58" s="16"/>
      <c r="J58" s="16"/>
      <c r="K58" s="15">
        <f t="shared" si="4"/>
        <v>562860</v>
      </c>
      <c r="L58" s="39">
        <v>43103</v>
      </c>
      <c r="M58" s="39">
        <v>43103</v>
      </c>
      <c r="N58" s="40">
        <v>539010</v>
      </c>
      <c r="O58" s="19"/>
      <c r="P58" s="19"/>
      <c r="Q58" s="20"/>
      <c r="R58" s="60"/>
      <c r="S58" s="21">
        <f t="shared" si="1"/>
        <v>539010</v>
      </c>
      <c r="T58" s="21">
        <f t="shared" si="2"/>
        <v>539010</v>
      </c>
      <c r="U58" s="21">
        <f t="shared" si="3"/>
        <v>0</v>
      </c>
    </row>
    <row r="59" spans="1:21" s="22" customFormat="1" ht="24.95" customHeight="1" x14ac:dyDescent="0.2">
      <c r="A59" s="62" t="s">
        <v>16</v>
      </c>
      <c r="B59" s="13" t="s">
        <v>77</v>
      </c>
      <c r="C59" s="14" t="s">
        <v>111</v>
      </c>
      <c r="D59" s="14" t="s">
        <v>134</v>
      </c>
      <c r="E59" s="35">
        <v>13842.5</v>
      </c>
      <c r="F59" s="23">
        <v>612.5</v>
      </c>
      <c r="G59" s="36"/>
      <c r="H59" s="16"/>
      <c r="I59" s="16"/>
      <c r="J59" s="16"/>
      <c r="K59" s="15">
        <f t="shared" si="4"/>
        <v>14455</v>
      </c>
      <c r="L59" s="39" t="s">
        <v>145</v>
      </c>
      <c r="M59" s="39" t="s">
        <v>145</v>
      </c>
      <c r="N59" s="13"/>
      <c r="O59" s="58">
        <v>13842.5</v>
      </c>
      <c r="P59" s="19"/>
      <c r="Q59" s="20"/>
      <c r="R59" s="60"/>
      <c r="S59" s="21">
        <f t="shared" si="1"/>
        <v>13842.5</v>
      </c>
      <c r="T59" s="21">
        <f t="shared" si="2"/>
        <v>13842.5</v>
      </c>
      <c r="U59" s="21">
        <f t="shared" si="3"/>
        <v>0</v>
      </c>
    </row>
    <row r="60" spans="1:21" s="50" customFormat="1" ht="24.95" customHeight="1" x14ac:dyDescent="0.2">
      <c r="A60" s="62" t="s">
        <v>16</v>
      </c>
      <c r="B60" s="13" t="s">
        <v>79</v>
      </c>
      <c r="C60" s="14" t="s">
        <v>80</v>
      </c>
      <c r="D60" s="41" t="s">
        <v>141</v>
      </c>
      <c r="E60" s="42">
        <v>12216.7</v>
      </c>
      <c r="F60" s="43">
        <v>550.29999999999995</v>
      </c>
      <c r="G60" s="44"/>
      <c r="H60" s="44"/>
      <c r="I60" s="44"/>
      <c r="J60" s="44"/>
      <c r="K60" s="42">
        <f t="shared" si="4"/>
        <v>12767</v>
      </c>
      <c r="L60" s="45">
        <v>41305</v>
      </c>
      <c r="M60" s="46">
        <v>41275</v>
      </c>
      <c r="N60" s="47"/>
      <c r="O60" s="47"/>
      <c r="P60" s="47"/>
      <c r="Q60" s="48">
        <v>12216.7</v>
      </c>
      <c r="R60" s="49"/>
      <c r="S60" s="21">
        <f t="shared" si="1"/>
        <v>12216.7</v>
      </c>
      <c r="T60" s="21">
        <f t="shared" si="2"/>
        <v>12216.7</v>
      </c>
      <c r="U60" s="21">
        <f t="shared" si="3"/>
        <v>0</v>
      </c>
    </row>
    <row r="61" spans="1:21" s="50" customFormat="1" ht="24.95" customHeight="1" x14ac:dyDescent="0.2">
      <c r="A61" s="62" t="s">
        <v>16</v>
      </c>
      <c r="B61" s="13" t="s">
        <v>81</v>
      </c>
      <c r="C61" s="14" t="s">
        <v>80</v>
      </c>
      <c r="D61" s="41" t="s">
        <v>142</v>
      </c>
      <c r="E61" s="42">
        <v>10261.950000000001</v>
      </c>
      <c r="F61" s="43">
        <v>462.25</v>
      </c>
      <c r="G61" s="44"/>
      <c r="H61" s="44"/>
      <c r="I61" s="44"/>
      <c r="J61" s="44"/>
      <c r="K61" s="42">
        <f t="shared" si="4"/>
        <v>10724.2</v>
      </c>
      <c r="L61" s="45">
        <v>41305</v>
      </c>
      <c r="M61" s="46">
        <v>41275</v>
      </c>
      <c r="N61" s="47"/>
      <c r="O61" s="47"/>
      <c r="P61" s="47"/>
      <c r="Q61" s="48">
        <v>10261.950000000001</v>
      </c>
      <c r="R61" s="49"/>
      <c r="S61" s="21">
        <f t="shared" si="1"/>
        <v>10261.950000000001</v>
      </c>
      <c r="T61" s="21">
        <f t="shared" si="2"/>
        <v>10261.950000000001</v>
      </c>
      <c r="U61" s="21">
        <f t="shared" si="3"/>
        <v>0</v>
      </c>
    </row>
    <row r="62" spans="1:21" s="50" customFormat="1" ht="24.95" customHeight="1" x14ac:dyDescent="0.2">
      <c r="A62" s="62" t="s">
        <v>16</v>
      </c>
      <c r="B62" s="13" t="s">
        <v>82</v>
      </c>
      <c r="C62" s="14" t="s">
        <v>80</v>
      </c>
      <c r="D62" s="41" t="s">
        <v>143</v>
      </c>
      <c r="E62" s="42">
        <v>3397</v>
      </c>
      <c r="F62" s="43">
        <v>153</v>
      </c>
      <c r="G62" s="44"/>
      <c r="H62" s="44"/>
      <c r="I62" s="44"/>
      <c r="J62" s="44"/>
      <c r="K62" s="42">
        <f t="shared" si="4"/>
        <v>3550</v>
      </c>
      <c r="L62" s="45">
        <v>41305</v>
      </c>
      <c r="M62" s="46">
        <v>41275</v>
      </c>
      <c r="N62" s="47"/>
      <c r="O62" s="47"/>
      <c r="P62" s="47"/>
      <c r="Q62" s="48">
        <v>3397</v>
      </c>
      <c r="R62" s="49"/>
      <c r="S62" s="21">
        <f t="shared" si="1"/>
        <v>3397</v>
      </c>
      <c r="T62" s="21">
        <f t="shared" si="2"/>
        <v>3397</v>
      </c>
      <c r="U62" s="21">
        <f t="shared" si="3"/>
        <v>0</v>
      </c>
    </row>
    <row r="63" spans="1:21" s="50" customFormat="1" ht="24.95" customHeight="1" x14ac:dyDescent="0.2">
      <c r="A63" s="63" t="s">
        <v>16</v>
      </c>
      <c r="B63" s="13" t="s">
        <v>83</v>
      </c>
      <c r="C63" s="14" t="s">
        <v>84</v>
      </c>
      <c r="D63" s="14" t="s">
        <v>144</v>
      </c>
      <c r="E63" s="42">
        <f>296733.59-288582.64</f>
        <v>8150.9500000000116</v>
      </c>
      <c r="F63" s="42">
        <v>407.54</v>
      </c>
      <c r="G63" s="42"/>
      <c r="H63" s="42"/>
      <c r="I63" s="42"/>
      <c r="J63" s="42"/>
      <c r="K63" s="42">
        <f t="shared" si="4"/>
        <v>8558.4900000000125</v>
      </c>
      <c r="L63" s="51">
        <v>41132</v>
      </c>
      <c r="M63" s="52">
        <v>41162</v>
      </c>
      <c r="N63" s="47"/>
      <c r="O63" s="47"/>
      <c r="P63" s="47"/>
      <c r="Q63" s="48">
        <f>296733.59-288582.643</f>
        <v>8150.9470000000438</v>
      </c>
      <c r="R63" s="49"/>
      <c r="S63" s="21">
        <f t="shared" si="1"/>
        <v>8150.9500000000116</v>
      </c>
      <c r="T63" s="21">
        <f t="shared" si="2"/>
        <v>8150.9470000000438</v>
      </c>
      <c r="U63" s="21">
        <f t="shared" si="3"/>
        <v>2.9999999678693712E-3</v>
      </c>
    </row>
    <row r="64" spans="1:21" s="22" customFormat="1" ht="24.95" customHeight="1" x14ac:dyDescent="0.2">
      <c r="A64" s="62" t="s">
        <v>16</v>
      </c>
      <c r="B64" s="13" t="s">
        <v>85</v>
      </c>
      <c r="C64" s="14" t="s">
        <v>86</v>
      </c>
      <c r="D64" s="53" t="s">
        <v>87</v>
      </c>
      <c r="E64" s="15">
        <v>144282.92000000001</v>
      </c>
      <c r="F64" s="16">
        <v>6384.2</v>
      </c>
      <c r="G64" s="16"/>
      <c r="H64" s="16"/>
      <c r="I64" s="16"/>
      <c r="J64" s="16"/>
      <c r="K64" s="15">
        <f t="shared" si="4"/>
        <v>150667.12000000002</v>
      </c>
      <c r="L64" s="54">
        <v>43131</v>
      </c>
      <c r="M64" s="55">
        <v>43101</v>
      </c>
      <c r="N64" s="19"/>
      <c r="O64" s="19"/>
      <c r="P64" s="20">
        <v>144282.92000000001</v>
      </c>
      <c r="Q64" s="19"/>
      <c r="R64" s="59"/>
      <c r="S64" s="21">
        <f t="shared" si="1"/>
        <v>144282.92000000001</v>
      </c>
      <c r="T64" s="21">
        <f t="shared" si="2"/>
        <v>144282.92000000001</v>
      </c>
      <c r="U64" s="21">
        <f t="shared" si="3"/>
        <v>0</v>
      </c>
    </row>
    <row r="65" spans="1:21" s="22" customFormat="1" ht="24.95" customHeight="1" x14ac:dyDescent="0.2">
      <c r="A65" s="62" t="s">
        <v>16</v>
      </c>
      <c r="B65" s="13" t="s">
        <v>89</v>
      </c>
      <c r="C65" s="14" t="s">
        <v>90</v>
      </c>
      <c r="D65" s="14" t="s">
        <v>91</v>
      </c>
      <c r="E65" s="15">
        <v>22600</v>
      </c>
      <c r="F65" s="16">
        <v>1000</v>
      </c>
      <c r="G65" s="16"/>
      <c r="H65" s="16"/>
      <c r="I65" s="16"/>
      <c r="J65" s="16"/>
      <c r="K65" s="15">
        <f t="shared" si="4"/>
        <v>23600</v>
      </c>
      <c r="L65" s="17">
        <v>42092</v>
      </c>
      <c r="M65" s="24">
        <v>42062</v>
      </c>
      <c r="N65" s="19"/>
      <c r="O65" s="19"/>
      <c r="P65" s="19"/>
      <c r="Q65" s="20">
        <v>22600</v>
      </c>
      <c r="R65" s="60"/>
      <c r="S65" s="21">
        <f t="shared" si="1"/>
        <v>22600</v>
      </c>
      <c r="T65" s="21">
        <f t="shared" si="2"/>
        <v>22600</v>
      </c>
      <c r="U65" s="21">
        <f t="shared" si="3"/>
        <v>0</v>
      </c>
    </row>
    <row r="66" spans="1:21" s="22" customFormat="1" ht="24.95" customHeight="1" x14ac:dyDescent="0.2">
      <c r="A66" s="62" t="s">
        <v>16</v>
      </c>
      <c r="B66" s="13" t="s">
        <v>92</v>
      </c>
      <c r="C66" s="14" t="s">
        <v>90</v>
      </c>
      <c r="D66" s="14" t="s">
        <v>91</v>
      </c>
      <c r="E66" s="15">
        <v>22600</v>
      </c>
      <c r="F66" s="16">
        <v>1000</v>
      </c>
      <c r="G66" s="16"/>
      <c r="H66" s="16"/>
      <c r="I66" s="16"/>
      <c r="J66" s="16"/>
      <c r="K66" s="15">
        <f t="shared" si="4"/>
        <v>23600</v>
      </c>
      <c r="L66" s="17">
        <v>42138</v>
      </c>
      <c r="M66" s="24">
        <v>42108</v>
      </c>
      <c r="N66" s="19"/>
      <c r="O66" s="19"/>
      <c r="P66" s="19"/>
      <c r="Q66" s="20">
        <v>22600</v>
      </c>
      <c r="R66" s="60"/>
      <c r="S66" s="21">
        <f t="shared" si="1"/>
        <v>22600</v>
      </c>
      <c r="T66" s="21">
        <f t="shared" si="2"/>
        <v>22600</v>
      </c>
      <c r="U66" s="21">
        <f t="shared" si="3"/>
        <v>0</v>
      </c>
    </row>
    <row r="67" spans="1:21" s="22" customFormat="1" ht="24.95" customHeight="1" x14ac:dyDescent="0.2">
      <c r="A67" s="62" t="s">
        <v>106</v>
      </c>
      <c r="B67" s="13" t="s">
        <v>93</v>
      </c>
      <c r="C67" s="14" t="s">
        <v>94</v>
      </c>
      <c r="D67" s="53" t="s">
        <v>107</v>
      </c>
      <c r="E67" s="15">
        <v>49685</v>
      </c>
      <c r="F67" s="16">
        <v>2615</v>
      </c>
      <c r="G67" s="16"/>
      <c r="H67" s="16"/>
      <c r="I67" s="16"/>
      <c r="J67" s="16"/>
      <c r="K67" s="15">
        <f t="shared" si="4"/>
        <v>52300</v>
      </c>
      <c r="L67" s="29">
        <v>43285</v>
      </c>
      <c r="M67" s="18">
        <v>43315</v>
      </c>
      <c r="N67" s="20">
        <v>49685</v>
      </c>
      <c r="O67" s="19"/>
      <c r="P67" s="19"/>
      <c r="Q67" s="19"/>
      <c r="R67" s="59"/>
      <c r="S67" s="21">
        <f t="shared" si="1"/>
        <v>49685</v>
      </c>
      <c r="T67" s="21">
        <f t="shared" si="2"/>
        <v>49685</v>
      </c>
      <c r="U67" s="21">
        <f t="shared" si="3"/>
        <v>0</v>
      </c>
    </row>
    <row r="68" spans="1:21" s="22" customFormat="1" ht="24.95" customHeight="1" x14ac:dyDescent="0.2">
      <c r="A68" s="62" t="s">
        <v>16</v>
      </c>
      <c r="B68" s="13" t="s">
        <v>95</v>
      </c>
      <c r="C68" s="14" t="s">
        <v>125</v>
      </c>
      <c r="D68" s="14" t="s">
        <v>78</v>
      </c>
      <c r="E68" s="33">
        <v>26694.91</v>
      </c>
      <c r="F68" s="16"/>
      <c r="G68" s="16">
        <v>2966.1</v>
      </c>
      <c r="H68" s="16">
        <v>5338.99</v>
      </c>
      <c r="I68" s="16"/>
      <c r="J68" s="16"/>
      <c r="K68" s="15">
        <f t="shared" si="4"/>
        <v>35000</v>
      </c>
      <c r="L68" s="17">
        <v>43130</v>
      </c>
      <c r="M68" s="24">
        <v>43130</v>
      </c>
      <c r="N68" s="19"/>
      <c r="O68" s="19"/>
      <c r="P68" s="20">
        <v>26694.91</v>
      </c>
      <c r="Q68" s="19"/>
      <c r="R68" s="59"/>
      <c r="S68" s="21">
        <f t="shared" si="1"/>
        <v>26694.91</v>
      </c>
      <c r="T68" s="21">
        <f t="shared" si="2"/>
        <v>26694.91</v>
      </c>
      <c r="U68" s="21">
        <f t="shared" si="3"/>
        <v>0</v>
      </c>
    </row>
    <row r="69" spans="1:21" s="22" customFormat="1" ht="24.95" customHeight="1" x14ac:dyDescent="0.2">
      <c r="A69" s="62" t="s">
        <v>16</v>
      </c>
      <c r="B69" s="13" t="s">
        <v>96</v>
      </c>
      <c r="C69" s="14" t="s">
        <v>125</v>
      </c>
      <c r="D69" s="14" t="s">
        <v>97</v>
      </c>
      <c r="E69" s="35">
        <v>26694.91</v>
      </c>
      <c r="F69" s="56"/>
      <c r="G69" s="16">
        <v>2966.1</v>
      </c>
      <c r="H69" s="16">
        <v>5338.99</v>
      </c>
      <c r="I69" s="16"/>
      <c r="J69" s="16"/>
      <c r="K69" s="15">
        <f t="shared" si="4"/>
        <v>35000</v>
      </c>
      <c r="L69" s="17">
        <v>43159</v>
      </c>
      <c r="M69" s="24">
        <v>43159</v>
      </c>
      <c r="N69" s="19"/>
      <c r="O69" s="20">
        <v>26694.91</v>
      </c>
      <c r="P69" s="19"/>
      <c r="Q69" s="19"/>
      <c r="R69" s="59"/>
      <c r="S69" s="21">
        <f t="shared" si="1"/>
        <v>26694.91</v>
      </c>
      <c r="T69" s="21">
        <f t="shared" si="2"/>
        <v>26694.91</v>
      </c>
      <c r="U69" s="21">
        <f t="shared" si="3"/>
        <v>0</v>
      </c>
    </row>
    <row r="70" spans="1:21" s="22" customFormat="1" ht="24.95" customHeight="1" x14ac:dyDescent="0.2">
      <c r="A70" s="62" t="s">
        <v>15</v>
      </c>
      <c r="B70" s="13" t="s">
        <v>98</v>
      </c>
      <c r="C70" s="14" t="s">
        <v>127</v>
      </c>
      <c r="D70" s="14" t="s">
        <v>99</v>
      </c>
      <c r="E70" s="71">
        <v>4877.18</v>
      </c>
      <c r="F70" s="16">
        <v>226.64</v>
      </c>
      <c r="G70" s="16"/>
      <c r="H70" s="16">
        <v>244.773</v>
      </c>
      <c r="I70" s="16"/>
      <c r="J70" s="16"/>
      <c r="K70" s="15">
        <f t="shared" ref="K70:K78" si="5">+E70+F70+G70+H70+I70+J70</f>
        <v>5348.5930000000008</v>
      </c>
      <c r="L70" s="17">
        <v>43131</v>
      </c>
      <c r="M70" s="18">
        <v>43101</v>
      </c>
      <c r="N70" s="19"/>
      <c r="O70" s="19"/>
      <c r="P70" s="20">
        <v>4877.18</v>
      </c>
      <c r="Q70" s="19"/>
      <c r="R70" s="59"/>
      <c r="S70" s="21">
        <f t="shared" si="1"/>
        <v>4877.18</v>
      </c>
      <c r="T70" s="21">
        <f t="shared" si="2"/>
        <v>4877.18</v>
      </c>
      <c r="U70" s="21">
        <f t="shared" si="3"/>
        <v>0</v>
      </c>
    </row>
    <row r="71" spans="1:21" s="22" customFormat="1" ht="24.95" customHeight="1" x14ac:dyDescent="0.2">
      <c r="A71" s="62" t="s">
        <v>15</v>
      </c>
      <c r="B71" s="13" t="s">
        <v>100</v>
      </c>
      <c r="C71" s="14" t="s">
        <v>127</v>
      </c>
      <c r="D71" s="14" t="s">
        <v>126</v>
      </c>
      <c r="E71" s="15">
        <v>2439.12</v>
      </c>
      <c r="F71" s="16">
        <v>113.35</v>
      </c>
      <c r="G71" s="16"/>
      <c r="H71" s="16">
        <v>122.41</v>
      </c>
      <c r="I71" s="16"/>
      <c r="J71" s="16"/>
      <c r="K71" s="15">
        <f t="shared" si="5"/>
        <v>2674.8799999999997</v>
      </c>
      <c r="L71" s="29">
        <v>43346</v>
      </c>
      <c r="M71" s="18">
        <v>43283</v>
      </c>
      <c r="N71" s="19"/>
      <c r="O71" s="20">
        <v>2439.12</v>
      </c>
      <c r="P71" s="19"/>
      <c r="Q71" s="19"/>
      <c r="R71" s="59"/>
      <c r="S71" s="21">
        <f t="shared" ref="S71:S79" si="6">+E71</f>
        <v>2439.12</v>
      </c>
      <c r="T71" s="21">
        <f t="shared" ref="T71:T79" si="7">+N71+O71+P71+Q71</f>
        <v>2439.12</v>
      </c>
      <c r="U71" s="21">
        <f t="shared" ref="U71:U79" si="8">+S71-T71</f>
        <v>0</v>
      </c>
    </row>
    <row r="72" spans="1:21" s="22" customFormat="1" ht="24.95" customHeight="1" x14ac:dyDescent="0.2">
      <c r="A72" s="62" t="s">
        <v>16</v>
      </c>
      <c r="B72" s="13" t="s">
        <v>101</v>
      </c>
      <c r="C72" s="14" t="s">
        <v>112</v>
      </c>
      <c r="D72" s="14" t="s">
        <v>132</v>
      </c>
      <c r="E72" s="15">
        <v>64989.599999999999</v>
      </c>
      <c r="F72" s="16">
        <v>2963.08</v>
      </c>
      <c r="G72" s="16"/>
      <c r="H72" s="16">
        <v>1976.4</v>
      </c>
      <c r="I72" s="16"/>
      <c r="J72" s="16"/>
      <c r="K72" s="15">
        <f t="shared" si="5"/>
        <v>69929.079999999987</v>
      </c>
      <c r="L72" s="29" t="s">
        <v>133</v>
      </c>
      <c r="M72" s="18" t="s">
        <v>133</v>
      </c>
      <c r="N72" s="19"/>
      <c r="O72" s="20">
        <v>64989.120000000003</v>
      </c>
      <c r="P72" s="19"/>
      <c r="Q72" s="19"/>
      <c r="R72" s="59"/>
      <c r="S72" s="21">
        <f t="shared" si="6"/>
        <v>64989.599999999999</v>
      </c>
      <c r="T72" s="21">
        <f t="shared" si="7"/>
        <v>64989.120000000003</v>
      </c>
      <c r="U72" s="21">
        <f t="shared" si="8"/>
        <v>0.47999999999592546</v>
      </c>
    </row>
    <row r="73" spans="1:21" s="22" customFormat="1" ht="24.95" customHeight="1" x14ac:dyDescent="0.2">
      <c r="A73" s="62" t="s">
        <v>15</v>
      </c>
      <c r="B73" s="13" t="s">
        <v>108</v>
      </c>
      <c r="C73" s="14" t="s">
        <v>115</v>
      </c>
      <c r="D73" s="14" t="s">
        <v>135</v>
      </c>
      <c r="E73" s="15">
        <v>47345.08</v>
      </c>
      <c r="F73" s="16">
        <v>2094.92</v>
      </c>
      <c r="G73" s="16"/>
      <c r="H73" s="16"/>
      <c r="I73" s="16"/>
      <c r="J73" s="16"/>
      <c r="K73" s="15">
        <f t="shared" si="5"/>
        <v>49440</v>
      </c>
      <c r="L73" s="29">
        <v>43346</v>
      </c>
      <c r="M73" s="18">
        <v>43346</v>
      </c>
      <c r="N73" s="58">
        <v>47345.08</v>
      </c>
      <c r="O73" s="20"/>
      <c r="P73" s="19"/>
      <c r="Q73" s="19"/>
      <c r="R73" s="59"/>
      <c r="S73" s="21">
        <f t="shared" si="6"/>
        <v>47345.08</v>
      </c>
      <c r="T73" s="21">
        <f t="shared" si="7"/>
        <v>47345.08</v>
      </c>
      <c r="U73" s="21">
        <f t="shared" si="8"/>
        <v>0</v>
      </c>
    </row>
    <row r="74" spans="1:21" s="22" customFormat="1" ht="24.95" customHeight="1" x14ac:dyDescent="0.2">
      <c r="A74" s="62" t="s">
        <v>15</v>
      </c>
      <c r="B74" s="13" t="s">
        <v>103</v>
      </c>
      <c r="C74" s="14" t="s">
        <v>102</v>
      </c>
      <c r="D74" s="14" t="s">
        <v>88</v>
      </c>
      <c r="E74" s="15">
        <v>36474.57</v>
      </c>
      <c r="F74" s="16">
        <v>1694.92</v>
      </c>
      <c r="G74" s="16"/>
      <c r="H74" s="16">
        <v>1830.51</v>
      </c>
      <c r="I74" s="16"/>
      <c r="J74" s="16"/>
      <c r="K74" s="15">
        <f t="shared" si="5"/>
        <v>40000</v>
      </c>
      <c r="L74" s="17">
        <v>43209</v>
      </c>
      <c r="M74" s="24">
        <v>43179</v>
      </c>
      <c r="N74" s="20">
        <v>36474.57</v>
      </c>
      <c r="O74" s="19"/>
      <c r="P74" s="19"/>
      <c r="Q74" s="19"/>
      <c r="R74" s="59"/>
      <c r="S74" s="21">
        <f t="shared" si="6"/>
        <v>36474.57</v>
      </c>
      <c r="T74" s="21">
        <f t="shared" si="7"/>
        <v>36474.57</v>
      </c>
      <c r="U74" s="21">
        <f t="shared" si="8"/>
        <v>0</v>
      </c>
    </row>
    <row r="75" spans="1:21" s="22" customFormat="1" ht="24.95" customHeight="1" x14ac:dyDescent="0.2">
      <c r="A75" s="62" t="s">
        <v>16</v>
      </c>
      <c r="B75" s="13" t="s">
        <v>128</v>
      </c>
      <c r="C75" s="14" t="s">
        <v>129</v>
      </c>
      <c r="D75" s="14" t="s">
        <v>130</v>
      </c>
      <c r="E75" s="15">
        <v>577620.74</v>
      </c>
      <c r="F75" s="16">
        <v>25934.84</v>
      </c>
      <c r="G75" s="16"/>
      <c r="H75" s="16">
        <v>2800.97</v>
      </c>
      <c r="I75" s="16"/>
      <c r="J75" s="16">
        <v>518.70000000000005</v>
      </c>
      <c r="K75" s="15">
        <f t="shared" si="5"/>
        <v>606875.24999999988</v>
      </c>
      <c r="L75" s="17" t="s">
        <v>131</v>
      </c>
      <c r="M75" s="24" t="s">
        <v>131</v>
      </c>
      <c r="N75" s="20"/>
      <c r="O75" s="19"/>
      <c r="P75" s="19"/>
      <c r="Q75" s="58">
        <v>577620.74</v>
      </c>
      <c r="R75" s="73" t="s">
        <v>146</v>
      </c>
      <c r="S75" s="21">
        <f t="shared" si="6"/>
        <v>577620.74</v>
      </c>
      <c r="T75" s="21">
        <f t="shared" si="7"/>
        <v>577620.74</v>
      </c>
      <c r="U75" s="21">
        <f t="shared" si="8"/>
        <v>0</v>
      </c>
    </row>
    <row r="76" spans="1:21" s="22" customFormat="1" ht="24.95" customHeight="1" x14ac:dyDescent="0.2">
      <c r="A76" s="62" t="s">
        <v>15</v>
      </c>
      <c r="B76" s="13" t="s">
        <v>113</v>
      </c>
      <c r="C76" s="14" t="s">
        <v>114</v>
      </c>
      <c r="D76" s="14" t="s">
        <v>137</v>
      </c>
      <c r="E76" s="15">
        <v>605657.53</v>
      </c>
      <c r="F76" s="16">
        <v>25890.2</v>
      </c>
      <c r="G76" s="16"/>
      <c r="H76" s="16">
        <v>27961.42</v>
      </c>
      <c r="I76" s="16"/>
      <c r="J76" s="16"/>
      <c r="K76" s="15">
        <f t="shared" si="5"/>
        <v>659509.15</v>
      </c>
      <c r="L76" s="29" t="s">
        <v>138</v>
      </c>
      <c r="M76" s="18" t="s">
        <v>138</v>
      </c>
      <c r="N76" s="19"/>
      <c r="O76" s="20">
        <v>605657.53</v>
      </c>
      <c r="P76" s="19"/>
      <c r="Q76" s="19"/>
      <c r="R76" s="59"/>
      <c r="S76" s="21">
        <f t="shared" si="6"/>
        <v>605657.53</v>
      </c>
      <c r="T76" s="21">
        <f t="shared" si="7"/>
        <v>605657.53</v>
      </c>
      <c r="U76" s="21">
        <f t="shared" si="8"/>
        <v>0</v>
      </c>
    </row>
    <row r="77" spans="1:21" s="22" customFormat="1" ht="24.95" customHeight="1" x14ac:dyDescent="0.2">
      <c r="A77" s="62" t="s">
        <v>15</v>
      </c>
      <c r="B77" s="13" t="s">
        <v>116</v>
      </c>
      <c r="C77" s="14" t="s">
        <v>117</v>
      </c>
      <c r="D77" s="14" t="s">
        <v>118</v>
      </c>
      <c r="E77" s="15">
        <v>4610.3999999999996</v>
      </c>
      <c r="F77" s="16">
        <v>204</v>
      </c>
      <c r="G77" s="16"/>
      <c r="H77" s="16"/>
      <c r="I77" s="16"/>
      <c r="J77" s="16"/>
      <c r="K77" s="15">
        <f t="shared" si="5"/>
        <v>4814.3999999999996</v>
      </c>
      <c r="L77" s="29" t="s">
        <v>140</v>
      </c>
      <c r="M77" s="18" t="s">
        <v>140</v>
      </c>
      <c r="N77" s="19"/>
      <c r="O77" s="20">
        <v>4610.3999999999996</v>
      </c>
      <c r="P77" s="19"/>
      <c r="Q77" s="19"/>
      <c r="R77" s="59"/>
      <c r="S77" s="21">
        <f t="shared" si="6"/>
        <v>4610.3999999999996</v>
      </c>
      <c r="T77" s="21">
        <f t="shared" si="7"/>
        <v>4610.3999999999996</v>
      </c>
      <c r="U77" s="21">
        <f t="shared" si="8"/>
        <v>0</v>
      </c>
    </row>
    <row r="78" spans="1:21" s="22" customFormat="1" ht="24.95" customHeight="1" x14ac:dyDescent="0.2">
      <c r="A78" s="62" t="s">
        <v>15</v>
      </c>
      <c r="B78" s="13" t="s">
        <v>119</v>
      </c>
      <c r="C78" s="14" t="s">
        <v>120</v>
      </c>
      <c r="D78" s="14" t="s">
        <v>136</v>
      </c>
      <c r="E78" s="15">
        <v>15064</v>
      </c>
      <c r="F78" s="16">
        <v>700</v>
      </c>
      <c r="G78" s="16"/>
      <c r="H78" s="16">
        <v>756</v>
      </c>
      <c r="I78" s="16"/>
      <c r="J78" s="16"/>
      <c r="K78" s="15">
        <f t="shared" si="5"/>
        <v>16520</v>
      </c>
      <c r="L78" s="29">
        <v>43254</v>
      </c>
      <c r="M78" s="18">
        <v>43254</v>
      </c>
      <c r="N78" s="58">
        <v>15064</v>
      </c>
      <c r="O78" s="20"/>
      <c r="P78" s="19"/>
      <c r="Q78" s="19"/>
      <c r="R78" s="59"/>
      <c r="S78" s="21">
        <f t="shared" si="6"/>
        <v>15064</v>
      </c>
      <c r="T78" s="21">
        <f t="shared" si="7"/>
        <v>15064</v>
      </c>
      <c r="U78" s="21">
        <f t="shared" si="8"/>
        <v>0</v>
      </c>
    </row>
    <row r="79" spans="1:21" s="22" customFormat="1" ht="24.95" customHeight="1" x14ac:dyDescent="0.2">
      <c r="A79" s="62" t="s">
        <v>15</v>
      </c>
      <c r="B79" s="13" t="s">
        <v>105</v>
      </c>
      <c r="C79" s="14" t="s">
        <v>104</v>
      </c>
      <c r="D79" s="14" t="s">
        <v>88</v>
      </c>
      <c r="E79" s="33">
        <v>37660</v>
      </c>
      <c r="F79" s="16">
        <v>1750</v>
      </c>
      <c r="G79" s="16"/>
      <c r="H79" s="16">
        <v>1890</v>
      </c>
      <c r="I79" s="16"/>
      <c r="J79" s="16"/>
      <c r="K79" s="15">
        <f t="shared" ref="K79" si="9">+E79+F79+G79+H79+I79+J79</f>
        <v>41300</v>
      </c>
      <c r="L79" s="17">
        <v>43187</v>
      </c>
      <c r="M79" s="24">
        <v>43157</v>
      </c>
      <c r="N79" s="20">
        <v>37660</v>
      </c>
      <c r="O79" s="19"/>
      <c r="P79" s="19"/>
      <c r="Q79" s="19"/>
      <c r="R79" s="59"/>
      <c r="S79" s="21">
        <f t="shared" si="6"/>
        <v>37660</v>
      </c>
      <c r="T79" s="21">
        <f t="shared" si="7"/>
        <v>37660</v>
      </c>
      <c r="U79" s="21">
        <f t="shared" si="8"/>
        <v>0</v>
      </c>
    </row>
    <row r="80" spans="1:21" s="50" customFormat="1" ht="24.95" customHeight="1" x14ac:dyDescent="0.2">
      <c r="A80" s="68"/>
      <c r="B80" s="64"/>
      <c r="C80" s="65" t="s">
        <v>14</v>
      </c>
      <c r="D80" s="64"/>
      <c r="E80" s="72">
        <f t="shared" ref="E80:K80" si="10">SUM(E6:E79)</f>
        <v>2425485.77</v>
      </c>
      <c r="F80" s="66">
        <f t="shared" si="10"/>
        <v>106205.19999999998</v>
      </c>
      <c r="G80" s="66">
        <f t="shared" si="10"/>
        <v>5932.2</v>
      </c>
      <c r="H80" s="66">
        <f t="shared" si="10"/>
        <v>49745.462999999996</v>
      </c>
      <c r="I80" s="66">
        <f t="shared" si="10"/>
        <v>0</v>
      </c>
      <c r="J80" s="66">
        <f t="shared" si="10"/>
        <v>518.70000000000005</v>
      </c>
      <c r="K80" s="66">
        <f t="shared" si="10"/>
        <v>2587887.3329999996</v>
      </c>
      <c r="L80" s="64"/>
      <c r="M80" s="64"/>
      <c r="N80" s="67">
        <f>SUM(N6:N79)</f>
        <v>725238.64999999991</v>
      </c>
      <c r="O80" s="67">
        <f>SUM(O6:O79)</f>
        <v>722242.3</v>
      </c>
      <c r="P80" s="67">
        <f>SUM(P6:P79)</f>
        <v>205445.01</v>
      </c>
      <c r="Q80" s="67">
        <f>SUM(Q6:Q79)</f>
        <v>772559.32700000005</v>
      </c>
      <c r="R80" s="57"/>
      <c r="S80" s="57">
        <f>SUM(S6:S79)</f>
        <v>2425485.77</v>
      </c>
      <c r="T80" s="57">
        <f>SUM(T6:T79)</f>
        <v>2425485.287</v>
      </c>
    </row>
  </sheetData>
  <mergeCells count="3">
    <mergeCell ref="N4:Q4"/>
    <mergeCell ref="C4:C5"/>
    <mergeCell ref="F4:K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al 31-03-2018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Aged TB - Options - Detail</dc:title>
  <dc:creator>instalador</dc:creator>
  <cp:lastModifiedBy>j.mena</cp:lastModifiedBy>
  <dcterms:created xsi:type="dcterms:W3CDTF">2018-03-21T14:50:26Z</dcterms:created>
  <dcterms:modified xsi:type="dcterms:W3CDTF">2018-04-04T20:09:37Z</dcterms:modified>
</cp:coreProperties>
</file>