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Cuentas Por Pagar al 30042017" sheetId="2" r:id="rId1"/>
  </sheets>
  <calcPr calcId="145621"/>
</workbook>
</file>

<file path=xl/calcChain.xml><?xml version="1.0" encoding="utf-8"?>
<calcChain xmlns="http://schemas.openxmlformats.org/spreadsheetml/2006/main">
  <c r="T74" i="2" l="1"/>
  <c r="T75" i="2"/>
  <c r="Q99" i="2"/>
  <c r="P99" i="2"/>
  <c r="O99" i="2"/>
  <c r="N99" i="2"/>
  <c r="U99" i="2"/>
  <c r="T95" i="2"/>
  <c r="T96" i="2"/>
  <c r="T97" i="2"/>
  <c r="T98" i="2"/>
  <c r="K11" i="2"/>
  <c r="K98" i="2"/>
  <c r="K83" i="2"/>
  <c r="F99" i="2"/>
  <c r="G99" i="2"/>
  <c r="H99" i="2"/>
  <c r="I99" i="2"/>
  <c r="J99" i="2"/>
  <c r="E99" i="2"/>
  <c r="U95" i="2" l="1"/>
  <c r="U74" i="2"/>
  <c r="S98" i="2"/>
  <c r="U98" i="2" s="1"/>
  <c r="K74" i="2"/>
  <c r="S74" i="2"/>
  <c r="K95" i="2"/>
  <c r="S95" i="2"/>
  <c r="K97" i="2" l="1"/>
  <c r="S97" i="2"/>
  <c r="U97" i="2" s="1"/>
  <c r="K96" i="2"/>
  <c r="S96" i="2"/>
  <c r="U96" i="2" s="1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8" i="2"/>
  <c r="K9" i="2"/>
  <c r="K10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5" i="2"/>
  <c r="K76" i="2"/>
  <c r="K77" i="2"/>
  <c r="K78" i="2"/>
  <c r="K79" i="2"/>
  <c r="K80" i="2"/>
  <c r="K81" i="2"/>
  <c r="K82" i="2"/>
  <c r="K84" i="2"/>
  <c r="K85" i="2"/>
  <c r="K86" i="2"/>
  <c r="K87" i="2"/>
  <c r="K88" i="2"/>
  <c r="K89" i="2"/>
  <c r="K90" i="2"/>
  <c r="K91" i="2"/>
  <c r="K92" i="2"/>
  <c r="K93" i="2"/>
  <c r="K94" i="2"/>
  <c r="K8" i="2"/>
  <c r="K99" i="2" l="1"/>
  <c r="U57" i="2"/>
  <c r="U53" i="2"/>
  <c r="U49" i="2"/>
  <c r="U45" i="2"/>
  <c r="U41" i="2"/>
  <c r="U37" i="2"/>
  <c r="U33" i="2"/>
  <c r="U29" i="2"/>
  <c r="U25" i="2"/>
  <c r="U21" i="2"/>
  <c r="U17" i="2"/>
  <c r="U13" i="2"/>
  <c r="U9" i="2"/>
  <c r="U93" i="2"/>
  <c r="U89" i="2"/>
  <c r="U85" i="2"/>
  <c r="U79" i="2"/>
  <c r="U73" i="2"/>
  <c r="U69" i="2"/>
  <c r="U68" i="2"/>
  <c r="U66" i="2"/>
  <c r="U64" i="2"/>
  <c r="U94" i="2"/>
  <c r="U87" i="2"/>
  <c r="U84" i="2"/>
  <c r="U81" i="2"/>
  <c r="U80" i="2"/>
  <c r="U77" i="2"/>
  <c r="U75" i="2"/>
  <c r="U70" i="2"/>
  <c r="U67" i="2"/>
  <c r="U61" i="2"/>
  <c r="U58" i="2"/>
  <c r="U54" i="2"/>
  <c r="U50" i="2"/>
  <c r="U46" i="2"/>
  <c r="U42" i="2"/>
  <c r="U38" i="2"/>
  <c r="U34" i="2"/>
  <c r="U30" i="2"/>
  <c r="U26" i="2"/>
  <c r="U22" i="2"/>
  <c r="U18" i="2"/>
  <c r="U14" i="2"/>
  <c r="U10" i="2"/>
  <c r="U91" i="2"/>
  <c r="U72" i="2"/>
  <c r="U65" i="2"/>
  <c r="U56" i="2"/>
  <c r="U48" i="2"/>
  <c r="U44" i="2"/>
  <c r="U36" i="2"/>
  <c r="U32" i="2"/>
  <c r="U28" i="2"/>
  <c r="U24" i="2"/>
  <c r="U20" i="2"/>
  <c r="U12" i="2"/>
  <c r="U8" i="2"/>
  <c r="U90" i="2"/>
  <c r="U88" i="2"/>
  <c r="U86" i="2"/>
  <c r="U82" i="2"/>
  <c r="U71" i="2"/>
  <c r="U62" i="2"/>
  <c r="U59" i="2"/>
  <c r="U55" i="2"/>
  <c r="U51" i="2"/>
  <c r="U47" i="2"/>
  <c r="U43" i="2"/>
  <c r="U39" i="2"/>
  <c r="U35" i="2"/>
  <c r="U31" i="2"/>
  <c r="U27" i="2"/>
  <c r="U23" i="2"/>
  <c r="U19" i="2"/>
  <c r="U15" i="2"/>
  <c r="U11" i="2"/>
  <c r="U92" i="2"/>
  <c r="U83" i="2"/>
  <c r="U78" i="2"/>
  <c r="U76" i="2"/>
  <c r="U63" i="2"/>
  <c r="U60" i="2"/>
  <c r="U52" i="2"/>
  <c r="U40" i="2"/>
  <c r="U16" i="2"/>
</calcChain>
</file>

<file path=xl/sharedStrings.xml><?xml version="1.0" encoding="utf-8"?>
<sst xmlns="http://schemas.openxmlformats.org/spreadsheetml/2006/main" count="357" uniqueCount="197">
  <si>
    <r>
      <rPr>
        <b/>
        <sz val="7"/>
        <rFont val="Arial"/>
        <family val="2"/>
      </rPr>
      <t>Período actual</t>
    </r>
  </si>
  <si>
    <r>
      <rPr>
        <b/>
        <sz val="7"/>
        <rFont val="Arial"/>
        <family val="2"/>
      </rPr>
      <t>1 - 30 días</t>
    </r>
  </si>
  <si>
    <r>
      <rPr>
        <b/>
        <sz val="7"/>
        <rFont val="Arial"/>
        <family val="2"/>
      </rPr>
      <t>- 60 días</t>
    </r>
  </si>
  <si>
    <r>
      <rPr>
        <b/>
        <sz val="7"/>
        <rFont val="Arial"/>
        <family val="2"/>
      </rPr>
      <t>61 y más</t>
    </r>
  </si>
  <si>
    <t>FACTURA No.</t>
  </si>
  <si>
    <t>PROVEEDOR</t>
  </si>
  <si>
    <t>DESCRIPCION</t>
  </si>
  <si>
    <t>VALOR NETO</t>
  </si>
  <si>
    <t>LEY 319-98 CODIA</t>
  </si>
  <si>
    <t>VALOR BRUTO</t>
  </si>
  <si>
    <t>FECHA VENC.</t>
  </si>
  <si>
    <t>FECHA DE FACTURA</t>
  </si>
  <si>
    <t>TOTAL GENERAL</t>
  </si>
  <si>
    <t>RETENCIONES IMPUESTO SOBRE LA RENTA LEY No.253-12</t>
  </si>
  <si>
    <t>RETENCION ITBIS</t>
  </si>
  <si>
    <t xml:space="preserve">RELACION DE CUENTAS POR PAGAR POR ANTIGUEDAD DE SALDOS </t>
  </si>
  <si>
    <t>AL 30 DE ABRIL DEL 2017</t>
  </si>
  <si>
    <t>Marcio,</t>
  </si>
  <si>
    <r>
      <t>Remito favor llenar los valores de los impuestos en las columnas indicadas  cruzando con facturas físicas. Las que no estén físicas en la relaci</t>
    </r>
    <r>
      <rPr>
        <sz val="11"/>
        <color rgb="FF000000"/>
        <rFont val="Segoe UI Symbol"/>
      </rPr>
      <t>ón poner color morado. Las que lleguen nuevas a partir de mañana agregarlas insertando una columna con color verde y dejarlas fuera para yo verificarlas.</t>
    </r>
  </si>
  <si>
    <t>El archivo a trabajar es la segunda hoja que se llama Dynamics GP 30042017.</t>
  </si>
  <si>
    <t>Saludos,</t>
  </si>
  <si>
    <t>A010010011500000087</t>
  </si>
  <si>
    <t>DOREP MEDIOS, SRL</t>
  </si>
  <si>
    <t xml:space="preserve">SERV. DE PUBLICIDAD </t>
  </si>
  <si>
    <t>A010010011500000044</t>
  </si>
  <si>
    <t>GREYSIS TELEVISION NEW SRL</t>
  </si>
  <si>
    <t xml:space="preserve">COLOR AMARILLO YA SE PASARON PARA PAGO </t>
  </si>
  <si>
    <t xml:space="preserve">COLOR VERDE FACTURAS NUEVAS </t>
  </si>
  <si>
    <t>NO ESTAN FISICA EN EL ARCHIVO</t>
  </si>
  <si>
    <t>A010010011500000980</t>
  </si>
  <si>
    <t>CATERING 2000 SRL</t>
  </si>
  <si>
    <t xml:space="preserve">SERV. DE REFRIGERIOS Y ALMUERZO </t>
  </si>
  <si>
    <t>P010010011502872427</t>
  </si>
  <si>
    <t>JOSE AGUSTIN GARCIA PEREZ</t>
  </si>
  <si>
    <t>SERV. DE ASESORIA EN TEMA LEGAL</t>
  </si>
  <si>
    <t>NO ESTABAN EN LA RELACION PERO SI FISICO</t>
  </si>
  <si>
    <t xml:space="preserve">COMPRA DE TONER PRA LA INSTITUCION </t>
  </si>
  <si>
    <t>A010010011500001668</t>
  </si>
  <si>
    <t xml:space="preserve">SERVICIO E INTALACIONES TECNICA </t>
  </si>
  <si>
    <t>INSTALACION DE ASCENSOR EDIF. ADMINIST</t>
  </si>
  <si>
    <t>TONER Y TINTA</t>
  </si>
  <si>
    <t>UTILES DE OFICINA</t>
  </si>
  <si>
    <t>A04001001150000870</t>
  </si>
  <si>
    <t>A0100100115000001884</t>
  </si>
  <si>
    <t>NOTA DE CREDITO</t>
  </si>
  <si>
    <t>3/30/2017</t>
  </si>
  <si>
    <t>SERV. DE PUBLICIDAD  MARZO 2017</t>
  </si>
  <si>
    <t>4/29/2017</t>
  </si>
  <si>
    <t>3/29/2017</t>
  </si>
  <si>
    <t>ARTICULOS DE LIMPIEZA E HIGIENE</t>
  </si>
  <si>
    <t>NO ESTAN AL DIA CON EL IMPUESTO</t>
  </si>
  <si>
    <t>A LA ESPERA DE DECISION  PROCESO DE PAGO</t>
  </si>
  <si>
    <t>TRANSPORTE DE VALORES ORE</t>
  </si>
  <si>
    <t>IMPRESION DE MEMORIA PAN DE ORO</t>
  </si>
  <si>
    <t xml:space="preserve">PAGO CUOTA MARZO 2017 MANT. EN ORE </t>
  </si>
  <si>
    <t>MANTENIMIENTO DE AIRES ACONDICIONADOS</t>
  </si>
  <si>
    <t>MANTENIMIENTO BEBEDERO Y BOMBA DE AGUA</t>
  </si>
  <si>
    <t>GAS AIRE  SALON DE CONFERENCIA</t>
  </si>
  <si>
    <t>DEVUELTO POR LA UCGRD NO ESTA COMPLETO EL EXPEDIENTE</t>
  </si>
  <si>
    <t>PAGO ARREGLO DE GLOBOS COLABORADORA</t>
  </si>
  <si>
    <t>MATERIALES DE CONSTRUCCION PROYECTO ONAPI COLABORADORES</t>
  </si>
  <si>
    <t>PAGO SERV. ALM. TIPO BUFFET ON DEL 04 AL 12 DE ABRIL DEL 2017</t>
  </si>
  <si>
    <t>CORONA FUNEBRE SRA. GUZMAN</t>
  </si>
  <si>
    <t>A010010011500000289</t>
  </si>
  <si>
    <r>
      <rPr>
        <sz val="8"/>
        <rFont val="Arial"/>
        <family val="2"/>
      </rPr>
      <t>ABASTECIMIENTOS COMERCIALES
FJJ SRL</t>
    </r>
  </si>
  <si>
    <t>A010010011500000012</t>
  </si>
  <si>
    <r>
      <rPr>
        <sz val="8"/>
        <rFont val="Arial"/>
        <family val="2"/>
      </rPr>
      <t>ABOGADO, CONSULTORES &amp;
MEDIADORES AD</t>
    </r>
  </si>
  <si>
    <t>50 EJEMPLARES CODIGO DE TRAB.</t>
  </si>
  <si>
    <t>A010010011500000008</t>
  </si>
  <si>
    <r>
      <rPr>
        <sz val="8"/>
        <rFont val="Arial"/>
        <family val="2"/>
      </rPr>
      <t>AD CREATIVE SUITE &amp;
MULTISERVICES,</t>
    </r>
  </si>
  <si>
    <t>A010010011500000793</t>
  </si>
  <si>
    <r>
      <rPr>
        <sz val="8"/>
        <rFont val="Arial"/>
        <family val="2"/>
      </rPr>
      <t>ADMINISTRACION &amp;
ATESORAMIENTOS D</t>
    </r>
  </si>
  <si>
    <t>A010010011500000903</t>
  </si>
  <si>
    <t>A010010011500000930</t>
  </si>
  <si>
    <t>A010010011500000970</t>
  </si>
  <si>
    <t>A010010011500000977</t>
  </si>
  <si>
    <t>A010010011500001002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</si>
  <si>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</si>
  <si>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</si>
  <si>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</si>
  <si>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</si>
  <si>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</si>
  <si>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</si>
  <si>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</si>
  <si>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</si>
  <si>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</si>
  <si>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</si>
  <si>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</si>
  <si>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</si>
  <si>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</si>
  <si>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</si>
  <si>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</si>
  <si>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</si>
  <si>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</si>
  <si>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</si>
  <si>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</si>
  <si>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</si>
  <si>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</si>
  <si>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</si>
  <si>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</si>
  <si>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A010010011500001502</t>
  </si>
  <si>
    <t>A010010011500001508</t>
  </si>
  <si>
    <t>A010010011500001512</t>
  </si>
  <si>
    <t>AA01001001150000151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</si>
  <si>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</si>
  <si>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</si>
  <si>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</si>
  <si>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</si>
  <si>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</si>
  <si>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</si>
  <si>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</si>
  <si>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</si>
  <si>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</si>
  <si>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</si>
  <si>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</si>
  <si>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</si>
  <si>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</si>
  <si>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</si>
  <si>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</si>
  <si>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</si>
  <si>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</si>
  <si>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A010010011500000185</t>
  </si>
  <si>
    <t>CENTRO COMERCIAL CORAL MALL</t>
  </si>
  <si>
    <t>A010010011500000187</t>
  </si>
  <si>
    <t>SERV. ELECT. ORE MARZO 2017</t>
  </si>
  <si>
    <t>A01001001500000064</t>
  </si>
  <si>
    <t>DAAR-MEDIA</t>
  </si>
  <si>
    <t>COMPRA IMPRES P/ TALLER CATI</t>
  </si>
  <si>
    <t>A010010011500000521</t>
  </si>
  <si>
    <t>DE SOTO TRAIDING SRL</t>
  </si>
  <si>
    <t>MANTENIMIENTO DE EXTINTORES</t>
  </si>
  <si>
    <t>A010010011500000547</t>
  </si>
  <si>
    <t>ELECTROMECANICA GARCIA, SRL</t>
  </si>
  <si>
    <t>A010010011500000584</t>
  </si>
  <si>
    <t>A010010011500000585</t>
  </si>
  <si>
    <t>A010010011500000057</t>
  </si>
  <si>
    <t>FASCENDI, SRL</t>
  </si>
  <si>
    <t>A010010011500007252</t>
  </si>
  <si>
    <t>FLORISTERIA ZUNIFLOR, S.A.</t>
  </si>
  <si>
    <t>A010010011500007264</t>
  </si>
  <si>
    <t>A010010011500000041</t>
  </si>
  <si>
    <t>PUBLICIDAD MES DE FEBRERO 2017</t>
  </si>
  <si>
    <t>NCF VARIOS. VER NOT</t>
  </si>
  <si>
    <t>GRUPO MORLA SRL</t>
  </si>
  <si>
    <t>A010010011500000043.</t>
  </si>
  <si>
    <t>GRUPO TIMOTEO, SRL</t>
  </si>
  <si>
    <t>SERV. MANT NISSAN TURISTAL</t>
  </si>
  <si>
    <t>DA-I-2017-345</t>
  </si>
  <si>
    <t>JUAN ANTONIO SOTO SANCHEZ</t>
  </si>
  <si>
    <t>ALQUILER DE VEHICULO</t>
  </si>
  <si>
    <t>A010010011500000082</t>
  </si>
  <si>
    <r>
      <rPr>
        <sz val="8"/>
        <rFont val="Arial"/>
        <family val="2"/>
      </rPr>
      <t>JUAN MANUEL GUERRERO DE
JESUS</t>
    </r>
  </si>
  <si>
    <t>PAGO ASESORIA MES MARZO</t>
  </si>
  <si>
    <t>A010010011500000786</t>
  </si>
  <si>
    <t>JUMARGA S R L</t>
  </si>
  <si>
    <t>PUBLICIDAD MES DE MARZO 2017</t>
  </si>
  <si>
    <t>A010010011500004080</t>
  </si>
  <si>
    <t>LUBRICANTES DIVERSOS (LUDISA)</t>
  </si>
  <si>
    <t>COMP. GOMAS P/ TOYOTA LAND CRU</t>
  </si>
  <si>
    <t>A01001001152525-2559</t>
  </si>
  <si>
    <t>OD DOMINICANA CORP</t>
  </si>
  <si>
    <t>A010010011500002637</t>
  </si>
  <si>
    <t>A010010011500013450</t>
  </si>
  <si>
    <t>OFFITEK, SRL</t>
  </si>
  <si>
    <t>A010010011500000085</t>
  </si>
  <si>
    <t>PAPELES CARIBE S A</t>
  </si>
  <si>
    <t>COMPRA CEERTIFICADO DE SEGURID</t>
  </si>
  <si>
    <t>A010010011500000033</t>
  </si>
  <si>
    <t>PRODUCTORA LEDESMA SRL</t>
  </si>
  <si>
    <t>PAGO PUBLICIDAD MES DE MARZO</t>
  </si>
  <si>
    <t>A010010011500000435</t>
  </si>
  <si>
    <t>PRODUCTORA LMO</t>
  </si>
  <si>
    <t>A010010011500009356</t>
  </si>
  <si>
    <t>PUBLICACIONES AHORA, C. POR A.,</t>
  </si>
  <si>
    <t>PAGO PUB. 2DA QUINCENA MARZO</t>
  </si>
  <si>
    <t>A010010011500000172</t>
  </si>
  <si>
    <t>QUIMIPEST DOMINICANA SRL</t>
  </si>
  <si>
    <t>SERV. FUMIGACION MARZO 2017</t>
  </si>
  <si>
    <t>ROSARIO &amp; PICHARDO S A</t>
  </si>
  <si>
    <t>COMPRA BOLETO AEREO Y SEG.VIAJ</t>
  </si>
  <si>
    <t>A010010010400000362</t>
  </si>
  <si>
    <t>A010010011500000728</t>
  </si>
  <si>
    <r>
      <rPr>
        <sz val="8"/>
        <rFont val="Arial"/>
        <family val="2"/>
      </rPr>
      <t>SERVICIOS MULTIPLES VELOZ, C.
POR</t>
    </r>
  </si>
  <si>
    <t>A010010011500000176.</t>
  </si>
  <si>
    <t>SITCORP, SRL</t>
  </si>
  <si>
    <t>COMP LICENCIA DE INFORM. P/ ON</t>
  </si>
  <si>
    <t>TERRENO SATGO.</t>
  </si>
  <si>
    <t>SUPERINTENDENCIA DE SEGUROS</t>
  </si>
  <si>
    <t>REG.DEUDA RD$2,600,000.00</t>
  </si>
  <si>
    <t>A010010011500004380.</t>
  </si>
  <si>
    <t>TECNI-PISOS S A</t>
  </si>
  <si>
    <t>CRISTALIZADO DE PISO</t>
  </si>
  <si>
    <t>A010010011500001198.</t>
  </si>
  <si>
    <t>TELERADIO AMERICA, SA</t>
  </si>
  <si>
    <t>PAGO ANUNCIOS PUBLICITARIOS</t>
  </si>
  <si>
    <t>UNITRADE, SRL</t>
  </si>
  <si>
    <t>MANT. PREVENTIVO DE 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</si>
</sst>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\$#,##0.00;\$#,##0.00"/>
    <numFmt numFmtId="165" formatCode="d/m/yyyy;@"/>
    <numFmt numFmtId="166" formatCode="m/dd/yyyy;@"/>
    <numFmt numFmtId="167" formatCode="mm/dd/yyyy;@"/>
    <numFmt numFmtId="168" formatCode="\$###0.00;\$###0.00"/>
    <numFmt numFmtId="169" formatCode="dd/m/yyyy;@"/>
    <numFmt numFmtId="170" formatCode="\$#,##0.00_);\(\$#,##0.00\)"/>
    <numFmt numFmtId="171" formatCode="d/mm/yyyy;@"/>
    <numFmt numFmtId="173" formatCode="#,##0.00;#,##0.00"/>
  </numFmts>
  <fonts count="16" x14ac:knownFonts="1">
    <font>
      <sz val="10"/>
      <color rgb="FF000000"/>
      <name val="Times New Roman"/>
      <charset val="204"/>
    </font>
    <font>
      <b/>
      <sz val="7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sz val="8"/>
      <name val="Arial"/>
      <family val="2"/>
    </font>
    <font>
      <b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Segoe UI Symbol"/>
    </font>
    <font>
      <sz val="8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</cellStyleXfs>
  <cellXfs count="7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169" fontId="3" fillId="0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166" fontId="3" fillId="0" borderId="2" xfId="0" applyNumberFormat="1" applyFont="1" applyFill="1" applyBorder="1" applyAlignment="1">
      <alignment vertical="top" wrapText="1"/>
    </xf>
    <xf numFmtId="165" fontId="3" fillId="0" borderId="2" xfId="0" applyNumberFormat="1" applyFont="1" applyFill="1" applyBorder="1" applyAlignment="1">
      <alignment vertical="top" wrapText="1"/>
    </xf>
    <xf numFmtId="167" fontId="3" fillId="0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164" fontId="3" fillId="0" borderId="2" xfId="0" applyNumberFormat="1" applyFont="1" applyFill="1" applyBorder="1" applyAlignment="1">
      <alignment vertical="top" wrapText="1"/>
    </xf>
    <xf numFmtId="168" fontId="3" fillId="0" borderId="2" xfId="0" applyNumberFormat="1" applyFont="1" applyFill="1" applyBorder="1" applyAlignment="1">
      <alignment vertical="top" wrapText="1"/>
    </xf>
    <xf numFmtId="170" fontId="3" fillId="0" borderId="2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9" fontId="6" fillId="2" borderId="3" xfId="0" applyNumberFormat="1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169" fontId="3" fillId="0" borderId="2" xfId="0" applyNumberFormat="1" applyFont="1" applyFill="1" applyBorder="1" applyAlignment="1">
      <alignment vertical="top" wrapText="1"/>
    </xf>
    <xf numFmtId="171" fontId="3" fillId="0" borderId="2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5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164" fontId="10" fillId="0" borderId="3" xfId="0" applyNumberFormat="1" applyFont="1" applyFill="1" applyBorder="1" applyAlignment="1">
      <alignment horizontal="right" vertical="top" wrapText="1"/>
    </xf>
    <xf numFmtId="0" fontId="0" fillId="6" borderId="0" xfId="0" applyFill="1" applyBorder="1" applyAlignment="1">
      <alignment horizontal="left" vertical="top"/>
    </xf>
    <xf numFmtId="164" fontId="3" fillId="0" borderId="3" xfId="0" applyNumberFormat="1" applyFont="1" applyFill="1" applyBorder="1" applyAlignment="1">
      <alignment vertical="top" wrapText="1"/>
    </xf>
    <xf numFmtId="166" fontId="3" fillId="0" borderId="3" xfId="0" applyNumberFormat="1" applyFont="1" applyFill="1" applyBorder="1" applyAlignment="1">
      <alignment horizontal="left" vertical="top" wrapText="1"/>
    </xf>
    <xf numFmtId="166" fontId="3" fillId="0" borderId="3" xfId="0" applyNumberFormat="1" applyFont="1" applyFill="1" applyBorder="1" applyAlignment="1">
      <alignment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8" fontId="3" fillId="0" borderId="2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vertical="top" wrapText="1"/>
    </xf>
    <xf numFmtId="166" fontId="3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39" fontId="3" fillId="0" borderId="3" xfId="0" applyNumberFormat="1" applyFont="1" applyFill="1" applyBorder="1" applyAlignment="1">
      <alignment horizontal="left" vertical="top" wrapText="1"/>
    </xf>
    <xf numFmtId="165" fontId="3" fillId="0" borderId="2" xfId="0" applyNumberFormat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173" fontId="3" fillId="0" borderId="0" xfId="0" applyNumberFormat="1" applyFont="1" applyFill="1" applyBorder="1" applyAlignment="1">
      <alignment horizontal="left" vertical="top" wrapText="1"/>
    </xf>
    <xf numFmtId="39" fontId="3" fillId="0" borderId="0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164" fontId="13" fillId="0" borderId="0" xfId="1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164" fontId="15" fillId="2" borderId="0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</cellXfs>
  <cellStyles count="4">
    <cellStyle name="Millares 2" xfId="3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1057274</xdr:colOff>
      <xdr:row>5</xdr:row>
      <xdr:rowOff>466725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95624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7"/>
  <sheetViews>
    <sheetView tabSelected="1" workbookViewId="0">
      <selection activeCell="B18" sqref="B18"/>
    </sheetView>
  </sheetViews>
  <sheetFormatPr baseColWidth="10" defaultRowHeight="12.75" x14ac:dyDescent="0.2"/>
  <cols>
    <col min="1" max="1" width="18.5" customWidth="1"/>
    <col min="2" max="2" width="20.6640625" customWidth="1"/>
    <col min="3" max="3" width="36" customWidth="1"/>
    <col min="4" max="4" width="33.5" customWidth="1"/>
    <col min="5" max="5" width="20.1640625" customWidth="1"/>
    <col min="6" max="6" width="15.1640625" customWidth="1"/>
    <col min="7" max="7" width="16.83203125" customWidth="1"/>
    <col min="8" max="9" width="16" customWidth="1"/>
    <col min="10" max="10" width="13.83203125" customWidth="1"/>
    <col min="11" max="11" width="21.33203125" customWidth="1"/>
    <col min="12" max="12" width="23.1640625" customWidth="1"/>
    <col min="13" max="13" width="35.33203125" customWidth="1"/>
    <col min="14" max="14" width="15.5" customWidth="1"/>
    <col min="15" max="16" width="14.5" bestFit="1" customWidth="1"/>
    <col min="17" max="17" width="14.83203125" bestFit="1" customWidth="1"/>
    <col min="18" max="18" width="14.33203125" customWidth="1"/>
    <col min="19" max="19" width="17.33203125" hidden="1" customWidth="1"/>
    <col min="20" max="26" width="0" hidden="1" customWidth="1"/>
  </cols>
  <sheetData>
    <row r="1" spans="2:21" ht="15.75" x14ac:dyDescent="0.2">
      <c r="D1" s="32" t="s">
        <v>15</v>
      </c>
    </row>
    <row r="2" spans="2:21" ht="15.75" x14ac:dyDescent="0.2">
      <c r="D2" s="32" t="s">
        <v>16</v>
      </c>
    </row>
    <row r="6" spans="2:21" ht="63.75" x14ac:dyDescent="0.2">
      <c r="F6" s="69" t="s">
        <v>13</v>
      </c>
      <c r="G6" s="70"/>
      <c r="H6" s="31" t="s">
        <v>14</v>
      </c>
      <c r="I6" s="30" t="s">
        <v>13</v>
      </c>
      <c r="J6" s="29"/>
    </row>
    <row r="7" spans="2:21" ht="33" customHeight="1" x14ac:dyDescent="0.2">
      <c r="B7" s="20" t="s">
        <v>4</v>
      </c>
      <c r="C7" s="20" t="s">
        <v>5</v>
      </c>
      <c r="D7" s="20" t="s">
        <v>6</v>
      </c>
      <c r="E7" s="20" t="s">
        <v>7</v>
      </c>
      <c r="F7" s="21">
        <v>0.05</v>
      </c>
      <c r="G7" s="21">
        <v>0.1</v>
      </c>
      <c r="H7" s="21">
        <v>0.18</v>
      </c>
      <c r="I7" s="21">
        <v>0.27</v>
      </c>
      <c r="J7" s="22" t="s">
        <v>8</v>
      </c>
      <c r="K7" s="20" t="s">
        <v>9</v>
      </c>
      <c r="L7" s="20" t="s">
        <v>10</v>
      </c>
      <c r="M7" s="20" t="s">
        <v>11</v>
      </c>
      <c r="N7" s="25" t="s">
        <v>0</v>
      </c>
      <c r="O7" s="1" t="s">
        <v>1</v>
      </c>
      <c r="P7" s="1" t="s">
        <v>2</v>
      </c>
      <c r="Q7" s="1" t="s">
        <v>3</v>
      </c>
      <c r="R7" s="1"/>
      <c r="S7" s="1"/>
    </row>
    <row r="8" spans="2:21" ht="12.75" customHeight="1" x14ac:dyDescent="0.2">
      <c r="B8" s="2" t="s">
        <v>63</v>
      </c>
      <c r="C8" s="54" t="s">
        <v>64</v>
      </c>
      <c r="D8" s="55" t="s">
        <v>49</v>
      </c>
      <c r="E8" s="17">
        <v>49296.25</v>
      </c>
      <c r="F8" s="38">
        <v>2181.25</v>
      </c>
      <c r="G8" s="17"/>
      <c r="H8" s="17"/>
      <c r="I8" s="17"/>
      <c r="J8" s="17"/>
      <c r="K8" s="17">
        <f t="shared" ref="K8:K39" si="0">+E8+F8+G8+H8+I8+J8</f>
        <v>51477.5</v>
      </c>
      <c r="L8" s="4">
        <v>42981</v>
      </c>
      <c r="M8" s="13">
        <v>42918</v>
      </c>
      <c r="N8" s="63"/>
      <c r="O8" s="63"/>
      <c r="P8" s="3">
        <v>49296.25</v>
      </c>
      <c r="Q8" s="63"/>
      <c r="R8" s="56"/>
      <c r="S8" s="28">
        <f t="shared" ref="S8:S39" si="1">+E8</f>
        <v>49296.25</v>
      </c>
      <c r="T8" s="27">
        <f t="shared" ref="T8:T39" si="2">+N8+O8+P8+Q8</f>
        <v>49296.25</v>
      </c>
      <c r="U8" s="27">
        <f t="shared" ref="U8:U39" si="3">+S8-T8</f>
        <v>0</v>
      </c>
    </row>
    <row r="9" spans="2:21" ht="39" customHeight="1" x14ac:dyDescent="0.2">
      <c r="B9" s="2" t="s">
        <v>65</v>
      </c>
      <c r="C9" s="54" t="s">
        <v>66</v>
      </c>
      <c r="D9" s="16" t="s">
        <v>67</v>
      </c>
      <c r="E9" s="17">
        <v>26125</v>
      </c>
      <c r="F9" s="17">
        <v>1375</v>
      </c>
      <c r="G9" s="17"/>
      <c r="H9" s="17"/>
      <c r="I9" s="17"/>
      <c r="J9" s="17"/>
      <c r="K9" s="17">
        <f t="shared" si="0"/>
        <v>27500</v>
      </c>
      <c r="L9" s="5">
        <v>41875</v>
      </c>
      <c r="M9" s="12">
        <v>41845</v>
      </c>
      <c r="N9" s="63"/>
      <c r="O9" s="63"/>
      <c r="P9" s="63"/>
      <c r="Q9" s="3">
        <v>26125</v>
      </c>
      <c r="R9" s="60" t="s">
        <v>50</v>
      </c>
      <c r="S9" s="28">
        <f t="shared" si="1"/>
        <v>26125</v>
      </c>
      <c r="T9" s="27">
        <f t="shared" si="2"/>
        <v>26125</v>
      </c>
      <c r="U9" s="27">
        <f t="shared" si="3"/>
        <v>0</v>
      </c>
    </row>
    <row r="10" spans="2:21" ht="25.5" customHeight="1" x14ac:dyDescent="0.2">
      <c r="B10" s="2" t="s">
        <v>68</v>
      </c>
      <c r="C10" s="54" t="s">
        <v>69</v>
      </c>
      <c r="D10" s="16" t="s">
        <v>53</v>
      </c>
      <c r="E10" s="17">
        <v>5700</v>
      </c>
      <c r="F10" s="17">
        <v>300</v>
      </c>
      <c r="G10" s="17"/>
      <c r="H10" s="17"/>
      <c r="I10" s="17"/>
      <c r="J10" s="17"/>
      <c r="K10" s="17">
        <f t="shared" si="0"/>
        <v>6000</v>
      </c>
      <c r="L10" s="5">
        <v>42790</v>
      </c>
      <c r="M10" s="12">
        <v>42760</v>
      </c>
      <c r="N10" s="63"/>
      <c r="O10" s="63"/>
      <c r="P10" s="63"/>
      <c r="Q10" s="3">
        <v>5700</v>
      </c>
      <c r="R10" s="57"/>
      <c r="S10" s="28">
        <f t="shared" si="1"/>
        <v>5700</v>
      </c>
      <c r="T10" s="27">
        <f t="shared" si="2"/>
        <v>5700</v>
      </c>
      <c r="U10" s="27">
        <f t="shared" si="3"/>
        <v>0</v>
      </c>
    </row>
    <row r="11" spans="2:21" ht="25.5" customHeight="1" x14ac:dyDescent="0.2">
      <c r="B11" s="2" t="s">
        <v>70</v>
      </c>
      <c r="C11" s="54" t="s">
        <v>71</v>
      </c>
      <c r="D11" s="16" t="s">
        <v>52</v>
      </c>
      <c r="E11" s="17">
        <v>2460.13</v>
      </c>
      <c r="F11" s="46">
        <v>129.49</v>
      </c>
      <c r="G11" s="17"/>
      <c r="H11" s="17"/>
      <c r="I11" s="17"/>
      <c r="J11" s="17"/>
      <c r="K11" s="49">
        <f t="shared" si="0"/>
        <v>2589.62</v>
      </c>
      <c r="L11" s="5">
        <v>41547</v>
      </c>
      <c r="M11" s="12">
        <v>41517</v>
      </c>
      <c r="N11" s="63"/>
      <c r="O11" s="63"/>
      <c r="P11" s="63"/>
      <c r="Q11" s="3">
        <v>2460.13</v>
      </c>
      <c r="R11" s="61" t="s">
        <v>51</v>
      </c>
      <c r="S11" s="28">
        <f t="shared" si="1"/>
        <v>2460.13</v>
      </c>
      <c r="T11" s="27">
        <f t="shared" si="2"/>
        <v>2460.13</v>
      </c>
      <c r="U11" s="27">
        <f t="shared" si="3"/>
        <v>0</v>
      </c>
    </row>
    <row r="12" spans="2:21" ht="36.75" customHeight="1" x14ac:dyDescent="0.2">
      <c r="B12" s="2" t="s">
        <v>72</v>
      </c>
      <c r="C12" s="54" t="s">
        <v>71</v>
      </c>
      <c r="D12" s="16" t="s">
        <v>52</v>
      </c>
      <c r="E12" s="17">
        <v>1565.54</v>
      </c>
      <c r="F12" s="46">
        <v>82.4</v>
      </c>
      <c r="G12" s="17"/>
      <c r="H12" s="17"/>
      <c r="I12" s="17"/>
      <c r="J12" s="17"/>
      <c r="K12" s="17">
        <f t="shared" si="0"/>
        <v>1647.94</v>
      </c>
      <c r="L12" s="6">
        <v>41623</v>
      </c>
      <c r="M12" s="14">
        <v>41593</v>
      </c>
      <c r="N12" s="63"/>
      <c r="O12" s="63"/>
      <c r="P12" s="63"/>
      <c r="Q12" s="3">
        <v>1565.54</v>
      </c>
      <c r="R12" s="61" t="s">
        <v>51</v>
      </c>
      <c r="S12" s="28">
        <f t="shared" si="1"/>
        <v>1565.54</v>
      </c>
      <c r="T12" s="27">
        <f t="shared" si="2"/>
        <v>1565.54</v>
      </c>
      <c r="U12" s="27">
        <f t="shared" si="3"/>
        <v>0</v>
      </c>
    </row>
    <row r="13" spans="2:21" ht="25.5" customHeight="1" x14ac:dyDescent="0.2">
      <c r="B13" s="2" t="s">
        <v>73</v>
      </c>
      <c r="C13" s="54" t="s">
        <v>71</v>
      </c>
      <c r="D13" s="16" t="s">
        <v>52</v>
      </c>
      <c r="E13" s="17">
        <v>2907.43</v>
      </c>
      <c r="F13" s="46">
        <v>153.03</v>
      </c>
      <c r="G13" s="17"/>
      <c r="H13" s="17"/>
      <c r="I13" s="17"/>
      <c r="J13" s="17"/>
      <c r="K13" s="17">
        <f t="shared" si="0"/>
        <v>3060.46</v>
      </c>
      <c r="L13" s="6">
        <v>41638</v>
      </c>
      <c r="M13" s="14">
        <v>41608</v>
      </c>
      <c r="N13" s="63"/>
      <c r="O13" s="63"/>
      <c r="P13" s="63"/>
      <c r="Q13" s="3">
        <v>2907.43</v>
      </c>
      <c r="R13" s="61" t="s">
        <v>51</v>
      </c>
      <c r="S13" s="28">
        <f t="shared" si="1"/>
        <v>2907.43</v>
      </c>
      <c r="T13" s="27">
        <f t="shared" si="2"/>
        <v>2907.43</v>
      </c>
      <c r="U13" s="27">
        <f t="shared" si="3"/>
        <v>0</v>
      </c>
    </row>
    <row r="14" spans="2:21" ht="30" customHeight="1" x14ac:dyDescent="0.2">
      <c r="B14" s="2" t="s">
        <v>74</v>
      </c>
      <c r="C14" s="54" t="s">
        <v>71</v>
      </c>
      <c r="D14" s="16" t="s">
        <v>52</v>
      </c>
      <c r="E14" s="17">
        <v>1118.24</v>
      </c>
      <c r="F14" s="46">
        <v>58.86</v>
      </c>
      <c r="G14" s="17"/>
      <c r="H14" s="17"/>
      <c r="I14" s="17"/>
      <c r="J14" s="17"/>
      <c r="K14" s="17">
        <f t="shared" si="0"/>
        <v>1177.0999999999999</v>
      </c>
      <c r="L14" s="5">
        <v>41658</v>
      </c>
      <c r="M14" s="14">
        <v>41628</v>
      </c>
      <c r="N14" s="63"/>
      <c r="O14" s="63"/>
      <c r="P14" s="63"/>
      <c r="Q14" s="3">
        <v>1118.24</v>
      </c>
      <c r="R14" s="61" t="s">
        <v>51</v>
      </c>
      <c r="S14" s="28">
        <f t="shared" si="1"/>
        <v>1118.24</v>
      </c>
      <c r="T14" s="27">
        <f t="shared" si="2"/>
        <v>1118.24</v>
      </c>
      <c r="U14" s="27">
        <f t="shared" si="3"/>
        <v>0</v>
      </c>
    </row>
    <row r="15" spans="2:21" ht="26.25" customHeight="1" x14ac:dyDescent="0.2">
      <c r="B15" s="2" t="s">
        <v>75</v>
      </c>
      <c r="C15" s="54" t="s">
        <v>71</v>
      </c>
      <c r="D15" s="16" t="s">
        <v>52</v>
      </c>
      <c r="E15" s="17">
        <v>3131.08</v>
      </c>
      <c r="F15" s="46">
        <v>164.8</v>
      </c>
      <c r="G15" s="17"/>
      <c r="H15" s="17"/>
      <c r="I15" s="17"/>
      <c r="J15" s="17"/>
      <c r="K15" s="17">
        <f t="shared" si="0"/>
        <v>3295.88</v>
      </c>
      <c r="L15" s="5">
        <v>41670</v>
      </c>
      <c r="M15" s="13">
        <v>41640</v>
      </c>
      <c r="N15" s="63"/>
      <c r="O15" s="63"/>
      <c r="P15" s="63"/>
      <c r="Q15" s="3">
        <v>3131.08</v>
      </c>
      <c r="R15" s="61" t="s">
        <v>51</v>
      </c>
      <c r="S15" s="28">
        <f t="shared" si="1"/>
        <v>3131.08</v>
      </c>
      <c r="T15" s="27">
        <f t="shared" si="2"/>
        <v>3131.08</v>
      </c>
      <c r="U15" s="27">
        <f t="shared" si="3"/>
        <v>0</v>
      </c>
    </row>
    <row r="16" spans="2:21" ht="24" customHeight="1" x14ac:dyDescent="0.2">
      <c r="B16" s="2" t="s">
        <v>76</v>
      </c>
      <c r="C16" s="54" t="s">
        <v>71</v>
      </c>
      <c r="D16" s="16" t="s">
        <v>52</v>
      </c>
      <c r="E16" s="17">
        <v>2012.84</v>
      </c>
      <c r="F16" s="46">
        <v>105.94</v>
      </c>
      <c r="G16" s="17"/>
      <c r="H16" s="17"/>
      <c r="I16" s="17"/>
      <c r="J16" s="17"/>
      <c r="K16" s="17">
        <f t="shared" si="0"/>
        <v>2118.7799999999997</v>
      </c>
      <c r="L16" s="5">
        <v>41692</v>
      </c>
      <c r="M16" s="12">
        <v>41662</v>
      </c>
      <c r="N16" s="63"/>
      <c r="O16" s="63"/>
      <c r="P16" s="63"/>
      <c r="Q16" s="3">
        <v>2012.84</v>
      </c>
      <c r="R16" s="61" t="s">
        <v>51</v>
      </c>
      <c r="S16" s="28">
        <f t="shared" si="1"/>
        <v>2012.84</v>
      </c>
      <c r="T16" s="27">
        <f t="shared" si="2"/>
        <v>2012.84</v>
      </c>
      <c r="U16" s="27">
        <f t="shared" si="3"/>
        <v>0</v>
      </c>
    </row>
    <row r="17" spans="2:21" ht="33.75" customHeight="1" x14ac:dyDescent="0.2">
      <c r="B17" s="2" t="s">
        <v>77</v>
      </c>
      <c r="C17" s="54" t="s">
        <v>71</v>
      </c>
      <c r="D17" s="16" t="s">
        <v>52</v>
      </c>
      <c r="E17" s="18">
        <v>894.59</v>
      </c>
      <c r="F17" s="47">
        <v>47.09</v>
      </c>
      <c r="G17" s="18"/>
      <c r="H17" s="18"/>
      <c r="I17" s="18"/>
      <c r="J17" s="18"/>
      <c r="K17" s="17">
        <f t="shared" si="0"/>
        <v>941.68000000000006</v>
      </c>
      <c r="L17" s="4">
        <v>41673</v>
      </c>
      <c r="M17" s="12">
        <v>41670</v>
      </c>
      <c r="N17" s="63"/>
      <c r="O17" s="63"/>
      <c r="P17" s="63"/>
      <c r="Q17" s="7">
        <v>894.59</v>
      </c>
      <c r="R17" s="61" t="s">
        <v>51</v>
      </c>
      <c r="S17" s="28">
        <f t="shared" si="1"/>
        <v>894.59</v>
      </c>
      <c r="T17" s="27">
        <f t="shared" si="2"/>
        <v>894.59</v>
      </c>
      <c r="U17" s="27">
        <f t="shared" si="3"/>
        <v>0</v>
      </c>
    </row>
    <row r="18" spans="2:21" ht="24.75" customHeight="1" x14ac:dyDescent="0.2">
      <c r="B18" s="2" t="s">
        <v>78</v>
      </c>
      <c r="C18" s="54" t="s">
        <v>71</v>
      </c>
      <c r="D18" s="16" t="s">
        <v>52</v>
      </c>
      <c r="E18" s="17">
        <v>2907.43</v>
      </c>
      <c r="F18" s="46">
        <v>153.03</v>
      </c>
      <c r="G18" s="17"/>
      <c r="H18" s="17"/>
      <c r="I18" s="17"/>
      <c r="J18" s="17"/>
      <c r="K18" s="17">
        <f t="shared" si="0"/>
        <v>3060.46</v>
      </c>
      <c r="L18" s="5">
        <v>41715</v>
      </c>
      <c r="M18" s="12">
        <v>41685</v>
      </c>
      <c r="N18" s="63"/>
      <c r="O18" s="63"/>
      <c r="P18" s="63"/>
      <c r="Q18" s="3">
        <v>2907.43</v>
      </c>
      <c r="R18" s="61" t="s">
        <v>51</v>
      </c>
      <c r="S18" s="28">
        <f t="shared" si="1"/>
        <v>2907.43</v>
      </c>
      <c r="T18" s="27">
        <f t="shared" si="2"/>
        <v>2907.43</v>
      </c>
      <c r="U18" s="27">
        <f t="shared" si="3"/>
        <v>0</v>
      </c>
    </row>
    <row r="19" spans="2:21" ht="28.5" customHeight="1" x14ac:dyDescent="0.2">
      <c r="B19" s="2" t="s">
        <v>79</v>
      </c>
      <c r="C19" s="54" t="s">
        <v>71</v>
      </c>
      <c r="D19" s="16" t="s">
        <v>52</v>
      </c>
      <c r="E19" s="17">
        <v>2012.84</v>
      </c>
      <c r="F19" s="46">
        <v>105.94</v>
      </c>
      <c r="G19" s="17"/>
      <c r="H19" s="17"/>
      <c r="I19" s="17"/>
      <c r="J19" s="17"/>
      <c r="K19" s="17">
        <f t="shared" si="0"/>
        <v>2118.7799999999997</v>
      </c>
      <c r="L19" s="12">
        <v>41728</v>
      </c>
      <c r="M19" s="12">
        <v>41698</v>
      </c>
      <c r="N19" s="63"/>
      <c r="O19" s="63"/>
      <c r="P19" s="63"/>
      <c r="Q19" s="3">
        <v>2012.84</v>
      </c>
      <c r="R19" s="61" t="s">
        <v>51</v>
      </c>
      <c r="S19" s="28">
        <f t="shared" si="1"/>
        <v>2012.84</v>
      </c>
      <c r="T19" s="27">
        <f t="shared" si="2"/>
        <v>2012.84</v>
      </c>
      <c r="U19" s="27">
        <f t="shared" si="3"/>
        <v>0</v>
      </c>
    </row>
    <row r="20" spans="2:21" ht="30.75" customHeight="1" x14ac:dyDescent="0.2">
      <c r="B20" s="2" t="s">
        <v>80</v>
      </c>
      <c r="C20" s="54" t="s">
        <v>71</v>
      </c>
      <c r="D20" s="16" t="s">
        <v>52</v>
      </c>
      <c r="E20" s="18">
        <v>894.59</v>
      </c>
      <c r="F20" s="47">
        <v>47.09</v>
      </c>
      <c r="G20" s="18"/>
      <c r="H20" s="18"/>
      <c r="I20" s="18"/>
      <c r="J20" s="18"/>
      <c r="K20" s="17">
        <f t="shared" si="0"/>
        <v>941.68000000000006</v>
      </c>
      <c r="L20" s="13">
        <v>41763</v>
      </c>
      <c r="M20" s="13">
        <v>41793</v>
      </c>
      <c r="N20" s="63"/>
      <c r="O20" s="63"/>
      <c r="P20" s="63"/>
      <c r="Q20" s="7">
        <v>894.59</v>
      </c>
      <c r="R20" s="61" t="s">
        <v>51</v>
      </c>
      <c r="S20" s="28">
        <f t="shared" si="1"/>
        <v>894.59</v>
      </c>
      <c r="T20" s="27">
        <f t="shared" si="2"/>
        <v>894.59</v>
      </c>
      <c r="U20" s="27">
        <f t="shared" si="3"/>
        <v>0</v>
      </c>
    </row>
    <row r="21" spans="2:21" ht="21.75" customHeight="1" x14ac:dyDescent="0.2">
      <c r="B21" s="2" t="s">
        <v>81</v>
      </c>
      <c r="C21" s="54" t="s">
        <v>71</v>
      </c>
      <c r="D21" s="16" t="s">
        <v>52</v>
      </c>
      <c r="E21" s="17">
        <v>1341.89</v>
      </c>
      <c r="F21" s="46">
        <v>70.63</v>
      </c>
      <c r="G21" s="17"/>
      <c r="H21" s="17"/>
      <c r="I21" s="17"/>
      <c r="J21" s="17"/>
      <c r="K21" s="17">
        <f t="shared" si="0"/>
        <v>1412.52</v>
      </c>
      <c r="L21" s="5">
        <v>41743</v>
      </c>
      <c r="M21" s="12">
        <v>41713</v>
      </c>
      <c r="N21" s="63"/>
      <c r="O21" s="63"/>
      <c r="P21" s="63"/>
      <c r="Q21" s="3">
        <v>1341.89</v>
      </c>
      <c r="R21" s="61" t="s">
        <v>51</v>
      </c>
      <c r="S21" s="28">
        <f t="shared" si="1"/>
        <v>1341.89</v>
      </c>
      <c r="T21" s="27">
        <f t="shared" si="2"/>
        <v>1341.89</v>
      </c>
      <c r="U21" s="27">
        <f t="shared" si="3"/>
        <v>0</v>
      </c>
    </row>
    <row r="22" spans="2:21" ht="25.5" customHeight="1" x14ac:dyDescent="0.2">
      <c r="B22" s="2" t="s">
        <v>82</v>
      </c>
      <c r="C22" s="54" t="s">
        <v>71</v>
      </c>
      <c r="D22" s="16" t="s">
        <v>52</v>
      </c>
      <c r="E22" s="17">
        <v>3354.73</v>
      </c>
      <c r="F22" s="46">
        <v>176.57</v>
      </c>
      <c r="G22" s="17"/>
      <c r="H22" s="17"/>
      <c r="I22" s="17"/>
      <c r="J22" s="17"/>
      <c r="K22" s="17">
        <f t="shared" si="0"/>
        <v>3531.3</v>
      </c>
      <c r="L22" s="5">
        <v>41759</v>
      </c>
      <c r="M22" s="12">
        <v>41729</v>
      </c>
      <c r="N22" s="63"/>
      <c r="O22" s="63"/>
      <c r="P22" s="63"/>
      <c r="Q22" s="3">
        <v>3354.73</v>
      </c>
      <c r="R22" s="61" t="s">
        <v>51</v>
      </c>
      <c r="S22" s="28">
        <f t="shared" si="1"/>
        <v>3354.73</v>
      </c>
      <c r="T22" s="27">
        <f t="shared" si="2"/>
        <v>3354.73</v>
      </c>
      <c r="U22" s="27">
        <f t="shared" si="3"/>
        <v>0</v>
      </c>
    </row>
    <row r="23" spans="2:21" ht="28.5" customHeight="1" x14ac:dyDescent="0.2">
      <c r="B23" s="2" t="s">
        <v>83</v>
      </c>
      <c r="C23" s="54" t="s">
        <v>71</v>
      </c>
      <c r="D23" s="16" t="s">
        <v>52</v>
      </c>
      <c r="E23" s="17">
        <v>1789.19</v>
      </c>
      <c r="F23" s="46">
        <v>94.17</v>
      </c>
      <c r="G23" s="17"/>
      <c r="H23" s="17"/>
      <c r="I23" s="17"/>
      <c r="J23" s="17"/>
      <c r="K23" s="17">
        <f t="shared" si="0"/>
        <v>1883.3600000000001</v>
      </c>
      <c r="L23" s="5">
        <v>41774</v>
      </c>
      <c r="M23" s="12">
        <v>41744</v>
      </c>
      <c r="N23" s="63"/>
      <c r="O23" s="63"/>
      <c r="P23" s="63"/>
      <c r="Q23" s="3">
        <v>1789.19</v>
      </c>
      <c r="R23" s="61" t="s">
        <v>51</v>
      </c>
      <c r="S23" s="28">
        <f t="shared" si="1"/>
        <v>1789.19</v>
      </c>
      <c r="T23" s="27">
        <f t="shared" si="2"/>
        <v>1789.19</v>
      </c>
      <c r="U23" s="27">
        <f t="shared" si="3"/>
        <v>0</v>
      </c>
    </row>
    <row r="24" spans="2:21" ht="32.25" customHeight="1" x14ac:dyDescent="0.2">
      <c r="B24" s="2" t="s">
        <v>84</v>
      </c>
      <c r="C24" s="54" t="s">
        <v>71</v>
      </c>
      <c r="D24" s="16" t="s">
        <v>52</v>
      </c>
      <c r="E24" s="17">
        <v>1118.24</v>
      </c>
      <c r="F24" s="46">
        <v>58.86</v>
      </c>
      <c r="G24" s="17"/>
      <c r="H24" s="17"/>
      <c r="I24" s="17"/>
      <c r="J24" s="17"/>
      <c r="K24" s="17">
        <f t="shared" si="0"/>
        <v>1177.0999999999999</v>
      </c>
      <c r="L24" s="5">
        <v>41788</v>
      </c>
      <c r="M24" s="12">
        <v>41758</v>
      </c>
      <c r="N24" s="63"/>
      <c r="O24" s="63"/>
      <c r="P24" s="63"/>
      <c r="Q24" s="3">
        <v>1118.24</v>
      </c>
      <c r="R24" s="61" t="s">
        <v>51</v>
      </c>
      <c r="S24" s="28">
        <f t="shared" si="1"/>
        <v>1118.24</v>
      </c>
      <c r="T24" s="27">
        <f t="shared" si="2"/>
        <v>1118.24</v>
      </c>
      <c r="U24" s="27">
        <f t="shared" si="3"/>
        <v>0</v>
      </c>
    </row>
    <row r="25" spans="2:21" ht="35.25" customHeight="1" x14ac:dyDescent="0.2">
      <c r="B25" s="2" t="s">
        <v>85</v>
      </c>
      <c r="C25" s="54" t="s">
        <v>71</v>
      </c>
      <c r="D25" s="16" t="s">
        <v>52</v>
      </c>
      <c r="E25" s="17">
        <v>2610.3000000000002</v>
      </c>
      <c r="F25" s="46">
        <v>115.5</v>
      </c>
      <c r="G25" s="17"/>
      <c r="H25" s="17"/>
      <c r="I25" s="17"/>
      <c r="J25" s="17"/>
      <c r="K25" s="17">
        <f t="shared" si="0"/>
        <v>2725.8</v>
      </c>
      <c r="L25" s="5">
        <v>41788</v>
      </c>
      <c r="M25" s="12">
        <v>41758</v>
      </c>
      <c r="N25" s="63"/>
      <c r="O25" s="63"/>
      <c r="P25" s="63"/>
      <c r="Q25" s="3">
        <v>2610.3000000000002</v>
      </c>
      <c r="R25" s="61" t="s">
        <v>51</v>
      </c>
      <c r="S25" s="28">
        <f t="shared" si="1"/>
        <v>2610.3000000000002</v>
      </c>
      <c r="T25" s="27">
        <f t="shared" si="2"/>
        <v>2610.3000000000002</v>
      </c>
      <c r="U25" s="27">
        <f t="shared" si="3"/>
        <v>0</v>
      </c>
    </row>
    <row r="26" spans="2:21" ht="34.5" customHeight="1" x14ac:dyDescent="0.2">
      <c r="B26" s="2" t="s">
        <v>86</v>
      </c>
      <c r="C26" s="54" t="s">
        <v>71</v>
      </c>
      <c r="D26" s="16" t="s">
        <v>52</v>
      </c>
      <c r="E26" s="17">
        <v>1565.54</v>
      </c>
      <c r="F26" s="46">
        <v>82.4</v>
      </c>
      <c r="G26" s="17"/>
      <c r="H26" s="17"/>
      <c r="I26" s="17"/>
      <c r="J26" s="17"/>
      <c r="K26" s="17">
        <f t="shared" si="0"/>
        <v>1647.94</v>
      </c>
      <c r="L26" s="4">
        <v>41857</v>
      </c>
      <c r="M26" s="13">
        <v>41887</v>
      </c>
      <c r="N26" s="63"/>
      <c r="O26" s="63"/>
      <c r="P26" s="63"/>
      <c r="Q26" s="3">
        <v>1565.54</v>
      </c>
      <c r="R26" s="61" t="s">
        <v>51</v>
      </c>
      <c r="S26" s="28">
        <f t="shared" si="1"/>
        <v>1565.54</v>
      </c>
      <c r="T26" s="27">
        <f t="shared" si="2"/>
        <v>1565.54</v>
      </c>
      <c r="U26" s="27">
        <f t="shared" si="3"/>
        <v>0</v>
      </c>
    </row>
    <row r="27" spans="2:21" ht="22.5" customHeight="1" x14ac:dyDescent="0.2">
      <c r="B27" s="2" t="s">
        <v>87</v>
      </c>
      <c r="C27" s="54" t="s">
        <v>71</v>
      </c>
      <c r="D27" s="16" t="s">
        <v>52</v>
      </c>
      <c r="E27" s="17">
        <v>1341.89</v>
      </c>
      <c r="F27" s="46">
        <v>70.63</v>
      </c>
      <c r="G27" s="17"/>
      <c r="H27" s="17"/>
      <c r="I27" s="17"/>
      <c r="J27" s="17"/>
      <c r="K27" s="17">
        <f t="shared" si="0"/>
        <v>1412.52</v>
      </c>
      <c r="L27" s="5">
        <v>41804</v>
      </c>
      <c r="M27" s="12">
        <v>41774</v>
      </c>
      <c r="N27" s="63"/>
      <c r="O27" s="63"/>
      <c r="P27" s="63"/>
      <c r="Q27" s="3">
        <v>1341.89</v>
      </c>
      <c r="R27" s="61" t="s">
        <v>51</v>
      </c>
      <c r="S27" s="28">
        <f t="shared" si="1"/>
        <v>1341.89</v>
      </c>
      <c r="T27" s="27">
        <f t="shared" si="2"/>
        <v>1341.89</v>
      </c>
      <c r="U27" s="27">
        <f t="shared" si="3"/>
        <v>0</v>
      </c>
    </row>
    <row r="28" spans="2:21" ht="37.5" customHeight="1" x14ac:dyDescent="0.2">
      <c r="B28" s="2" t="s">
        <v>88</v>
      </c>
      <c r="C28" s="54" t="s">
        <v>71</v>
      </c>
      <c r="D28" s="16" t="s">
        <v>52</v>
      </c>
      <c r="E28" s="17">
        <v>2236.4899999999998</v>
      </c>
      <c r="F28" s="46">
        <v>117.71</v>
      </c>
      <c r="G28" s="17"/>
      <c r="H28" s="17"/>
      <c r="I28" s="17"/>
      <c r="J28" s="17"/>
      <c r="K28" s="17">
        <f t="shared" si="0"/>
        <v>2354.1999999999998</v>
      </c>
      <c r="L28" s="5">
        <v>41819</v>
      </c>
      <c r="M28" s="12">
        <v>41789</v>
      </c>
      <c r="N28" s="63"/>
      <c r="O28" s="63"/>
      <c r="P28" s="63"/>
      <c r="Q28" s="3">
        <v>2236.4899999999998</v>
      </c>
      <c r="R28" s="61" t="s">
        <v>51</v>
      </c>
      <c r="S28" s="28">
        <f t="shared" si="1"/>
        <v>2236.4899999999998</v>
      </c>
      <c r="T28" s="27">
        <f t="shared" si="2"/>
        <v>2236.4899999999998</v>
      </c>
      <c r="U28" s="27">
        <f t="shared" si="3"/>
        <v>0</v>
      </c>
    </row>
    <row r="29" spans="2:21" ht="31.5" customHeight="1" x14ac:dyDescent="0.2">
      <c r="B29" s="2" t="s">
        <v>89</v>
      </c>
      <c r="C29" s="54" t="s">
        <v>71</v>
      </c>
      <c r="D29" s="16" t="s">
        <v>52</v>
      </c>
      <c r="E29" s="17">
        <v>2460.13</v>
      </c>
      <c r="F29" s="46">
        <v>129.49</v>
      </c>
      <c r="G29" s="17"/>
      <c r="H29" s="17"/>
      <c r="I29" s="17"/>
      <c r="J29" s="17"/>
      <c r="K29" s="17">
        <f t="shared" si="0"/>
        <v>2589.62</v>
      </c>
      <c r="L29" s="5">
        <v>41833</v>
      </c>
      <c r="M29" s="12">
        <v>41803</v>
      </c>
      <c r="N29" s="63"/>
      <c r="O29" s="63"/>
      <c r="P29" s="63"/>
      <c r="Q29" s="3">
        <v>2460.13</v>
      </c>
      <c r="R29" s="61" t="s">
        <v>51</v>
      </c>
      <c r="S29" s="28">
        <f t="shared" si="1"/>
        <v>2460.13</v>
      </c>
      <c r="T29" s="27">
        <f t="shared" si="2"/>
        <v>2460.13</v>
      </c>
      <c r="U29" s="27">
        <f t="shared" si="3"/>
        <v>0</v>
      </c>
    </row>
    <row r="30" spans="2:21" ht="28.5" customHeight="1" x14ac:dyDescent="0.2">
      <c r="B30" s="2" t="s">
        <v>90</v>
      </c>
      <c r="C30" s="54" t="s">
        <v>71</v>
      </c>
      <c r="D30" s="16" t="s">
        <v>52</v>
      </c>
      <c r="E30" s="17">
        <v>2012.84</v>
      </c>
      <c r="F30" s="46">
        <v>105.94</v>
      </c>
      <c r="G30" s="17"/>
      <c r="H30" s="17"/>
      <c r="I30" s="17"/>
      <c r="J30" s="17"/>
      <c r="K30" s="17">
        <f t="shared" si="0"/>
        <v>2118.7799999999997</v>
      </c>
      <c r="L30" s="5">
        <v>41850</v>
      </c>
      <c r="M30" s="12">
        <v>41820</v>
      </c>
      <c r="N30" s="63"/>
      <c r="O30" s="63"/>
      <c r="P30" s="63"/>
      <c r="Q30" s="3">
        <v>2012.84</v>
      </c>
      <c r="R30" s="61" t="s">
        <v>51</v>
      </c>
      <c r="S30" s="28">
        <f t="shared" si="1"/>
        <v>2012.84</v>
      </c>
      <c r="T30" s="27">
        <f t="shared" si="2"/>
        <v>2012.84</v>
      </c>
      <c r="U30" s="27">
        <f t="shared" si="3"/>
        <v>0</v>
      </c>
    </row>
    <row r="31" spans="2:21" ht="31.5" customHeight="1" x14ac:dyDescent="0.2">
      <c r="B31" s="2" t="s">
        <v>91</v>
      </c>
      <c r="C31" s="54" t="s">
        <v>71</v>
      </c>
      <c r="D31" s="16" t="s">
        <v>52</v>
      </c>
      <c r="E31" s="17">
        <v>2236.4899999999998</v>
      </c>
      <c r="F31" s="46">
        <v>117.71</v>
      </c>
      <c r="G31" s="17"/>
      <c r="H31" s="17"/>
      <c r="I31" s="17"/>
      <c r="J31" s="17"/>
      <c r="K31" s="17">
        <f t="shared" si="0"/>
        <v>2354.1999999999998</v>
      </c>
      <c r="L31" s="5">
        <v>41865</v>
      </c>
      <c r="M31" s="12">
        <v>41835</v>
      </c>
      <c r="N31" s="63"/>
      <c r="O31" s="63"/>
      <c r="P31" s="63"/>
      <c r="Q31" s="3">
        <v>2236.4899999999998</v>
      </c>
      <c r="R31" s="61" t="s">
        <v>51</v>
      </c>
      <c r="S31" s="28">
        <f t="shared" si="1"/>
        <v>2236.4899999999998</v>
      </c>
      <c r="T31" s="27">
        <f t="shared" si="2"/>
        <v>2236.4899999999998</v>
      </c>
      <c r="U31" s="27">
        <f t="shared" si="3"/>
        <v>0</v>
      </c>
    </row>
    <row r="32" spans="2:21" ht="33" customHeight="1" x14ac:dyDescent="0.2">
      <c r="B32" s="2" t="s">
        <v>92</v>
      </c>
      <c r="C32" s="54" t="s">
        <v>71</v>
      </c>
      <c r="D32" s="16" t="s">
        <v>52</v>
      </c>
      <c r="E32" s="17">
        <v>2907.43</v>
      </c>
      <c r="F32" s="46">
        <v>153.03</v>
      </c>
      <c r="G32" s="17"/>
      <c r="H32" s="17"/>
      <c r="I32" s="17"/>
      <c r="J32" s="17"/>
      <c r="K32" s="17">
        <f t="shared" si="0"/>
        <v>3060.46</v>
      </c>
      <c r="L32" s="5">
        <v>41881</v>
      </c>
      <c r="M32" s="12">
        <v>41851</v>
      </c>
      <c r="N32" s="63"/>
      <c r="O32" s="63"/>
      <c r="P32" s="63"/>
      <c r="Q32" s="3">
        <v>2907.43</v>
      </c>
      <c r="R32" s="61" t="s">
        <v>51</v>
      </c>
      <c r="S32" s="28">
        <f t="shared" si="1"/>
        <v>2907.43</v>
      </c>
      <c r="T32" s="27">
        <f t="shared" si="2"/>
        <v>2907.43</v>
      </c>
      <c r="U32" s="27">
        <f t="shared" si="3"/>
        <v>0</v>
      </c>
    </row>
    <row r="33" spans="2:21" ht="29.25" customHeight="1" x14ac:dyDescent="0.2">
      <c r="B33" s="2" t="s">
        <v>93</v>
      </c>
      <c r="C33" s="54" t="s">
        <v>71</v>
      </c>
      <c r="D33" s="16" t="s">
        <v>52</v>
      </c>
      <c r="E33" s="17">
        <v>2460.13</v>
      </c>
      <c r="F33" s="46">
        <v>129.49</v>
      </c>
      <c r="G33" s="17"/>
      <c r="H33" s="17"/>
      <c r="I33" s="17"/>
      <c r="J33" s="17"/>
      <c r="K33" s="17">
        <f t="shared" si="0"/>
        <v>2589.62</v>
      </c>
      <c r="L33" s="5">
        <v>41896</v>
      </c>
      <c r="M33" s="12">
        <v>41866</v>
      </c>
      <c r="N33" s="63"/>
      <c r="O33" s="63"/>
      <c r="P33" s="63"/>
      <c r="Q33" s="3">
        <v>2460.13</v>
      </c>
      <c r="R33" s="61" t="s">
        <v>51</v>
      </c>
      <c r="S33" s="28">
        <f t="shared" si="1"/>
        <v>2460.13</v>
      </c>
      <c r="T33" s="27">
        <f t="shared" si="2"/>
        <v>2460.13</v>
      </c>
      <c r="U33" s="27">
        <f t="shared" si="3"/>
        <v>0</v>
      </c>
    </row>
    <row r="34" spans="2:21" ht="31.5" customHeight="1" x14ac:dyDescent="0.2">
      <c r="B34" s="2" t="s">
        <v>94</v>
      </c>
      <c r="C34" s="54" t="s">
        <v>71</v>
      </c>
      <c r="D34" s="16" t="s">
        <v>52</v>
      </c>
      <c r="E34" s="17">
        <v>1356.41</v>
      </c>
      <c r="F34" s="46">
        <v>71.39</v>
      </c>
      <c r="G34" s="17"/>
      <c r="H34" s="17"/>
      <c r="I34" s="17"/>
      <c r="J34" s="17"/>
      <c r="K34" s="17">
        <f t="shared" si="0"/>
        <v>1427.8000000000002</v>
      </c>
      <c r="L34" s="5">
        <v>41896</v>
      </c>
      <c r="M34" s="12">
        <v>41866</v>
      </c>
      <c r="N34" s="63"/>
      <c r="O34" s="63"/>
      <c r="P34" s="63"/>
      <c r="Q34" s="3">
        <v>1356.41</v>
      </c>
      <c r="R34" s="61" t="s">
        <v>51</v>
      </c>
      <c r="S34" s="28">
        <f t="shared" si="1"/>
        <v>1356.41</v>
      </c>
      <c r="T34" s="27">
        <f t="shared" si="2"/>
        <v>1356.41</v>
      </c>
      <c r="U34" s="27">
        <f t="shared" si="3"/>
        <v>0</v>
      </c>
    </row>
    <row r="35" spans="2:21" ht="37.5" customHeight="1" x14ac:dyDescent="0.2">
      <c r="B35" s="2" t="s">
        <v>95</v>
      </c>
      <c r="C35" s="54" t="s">
        <v>71</v>
      </c>
      <c r="D35" s="16" t="s">
        <v>52</v>
      </c>
      <c r="E35" s="17">
        <v>2683.78</v>
      </c>
      <c r="F35" s="46">
        <v>141.26</v>
      </c>
      <c r="G35" s="17"/>
      <c r="H35" s="17"/>
      <c r="I35" s="17"/>
      <c r="J35" s="17"/>
      <c r="K35" s="17">
        <f t="shared" si="0"/>
        <v>2825.04</v>
      </c>
      <c r="L35" s="5">
        <v>41912</v>
      </c>
      <c r="M35" s="12">
        <v>41882</v>
      </c>
      <c r="N35" s="63"/>
      <c r="O35" s="63"/>
      <c r="P35" s="63"/>
      <c r="Q35" s="3">
        <v>2683.78</v>
      </c>
      <c r="R35" s="61" t="s">
        <v>51</v>
      </c>
      <c r="S35" s="28">
        <f t="shared" si="1"/>
        <v>2683.78</v>
      </c>
      <c r="T35" s="27">
        <f t="shared" si="2"/>
        <v>2683.78</v>
      </c>
      <c r="U35" s="27">
        <f t="shared" si="3"/>
        <v>0</v>
      </c>
    </row>
    <row r="36" spans="2:21" ht="28.5" customHeight="1" x14ac:dyDescent="0.2">
      <c r="B36" s="2" t="s">
        <v>96</v>
      </c>
      <c r="C36" s="54" t="s">
        <v>71</v>
      </c>
      <c r="D36" s="16" t="s">
        <v>52</v>
      </c>
      <c r="E36" s="17">
        <v>2236.4899999999998</v>
      </c>
      <c r="F36" s="46">
        <v>117.71</v>
      </c>
      <c r="G36" s="17"/>
      <c r="H36" s="17"/>
      <c r="I36" s="17"/>
      <c r="J36" s="17"/>
      <c r="K36" s="17">
        <f t="shared" si="0"/>
        <v>2354.1999999999998</v>
      </c>
      <c r="L36" s="6">
        <v>41927</v>
      </c>
      <c r="M36" s="12">
        <v>41897</v>
      </c>
      <c r="N36" s="63"/>
      <c r="O36" s="63"/>
      <c r="P36" s="63"/>
      <c r="Q36" s="3">
        <v>2236.4899999999998</v>
      </c>
      <c r="R36" s="61" t="s">
        <v>51</v>
      </c>
      <c r="S36" s="28">
        <f t="shared" si="1"/>
        <v>2236.4899999999998</v>
      </c>
      <c r="T36" s="27">
        <f t="shared" si="2"/>
        <v>2236.4899999999998</v>
      </c>
      <c r="U36" s="27">
        <f t="shared" si="3"/>
        <v>0</v>
      </c>
    </row>
    <row r="37" spans="2:21" ht="32.25" customHeight="1" x14ac:dyDescent="0.2">
      <c r="B37" s="2" t="s">
        <v>97</v>
      </c>
      <c r="C37" s="54" t="s">
        <v>71</v>
      </c>
      <c r="D37" s="16" t="s">
        <v>52</v>
      </c>
      <c r="E37" s="17">
        <v>2589.5100000000002</v>
      </c>
      <c r="F37" s="46">
        <v>136.29</v>
      </c>
      <c r="G37" s="17"/>
      <c r="H37" s="17"/>
      <c r="I37" s="17"/>
      <c r="J37" s="17"/>
      <c r="K37" s="17">
        <f t="shared" si="0"/>
        <v>2725.8</v>
      </c>
      <c r="L37" s="14">
        <v>41927</v>
      </c>
      <c r="M37" s="12">
        <v>41897</v>
      </c>
      <c r="N37" s="63"/>
      <c r="O37" s="63"/>
      <c r="P37" s="63"/>
      <c r="Q37" s="3">
        <v>2589.5100000000002</v>
      </c>
      <c r="R37" s="61" t="s">
        <v>51</v>
      </c>
      <c r="S37" s="28">
        <f t="shared" si="1"/>
        <v>2589.5100000000002</v>
      </c>
      <c r="T37" s="27">
        <f t="shared" si="2"/>
        <v>2589.5100000000002</v>
      </c>
      <c r="U37" s="27">
        <f t="shared" si="3"/>
        <v>0</v>
      </c>
    </row>
    <row r="38" spans="2:21" ht="23.25" customHeight="1" x14ac:dyDescent="0.2">
      <c r="B38" s="2" t="s">
        <v>98</v>
      </c>
      <c r="C38" s="54" t="s">
        <v>71</v>
      </c>
      <c r="D38" s="16" t="s">
        <v>52</v>
      </c>
      <c r="E38" s="17">
        <v>2683.78</v>
      </c>
      <c r="F38" s="46">
        <v>141.26</v>
      </c>
      <c r="G38" s="17"/>
      <c r="H38" s="17"/>
      <c r="I38" s="17"/>
      <c r="J38" s="17"/>
      <c r="K38" s="17">
        <f t="shared" si="0"/>
        <v>2825.04</v>
      </c>
      <c r="L38" s="14">
        <v>41942</v>
      </c>
      <c r="M38" s="12">
        <v>41912</v>
      </c>
      <c r="N38" s="63"/>
      <c r="O38" s="63"/>
      <c r="P38" s="63"/>
      <c r="Q38" s="3">
        <v>2683.78</v>
      </c>
      <c r="R38" s="61" t="s">
        <v>51</v>
      </c>
      <c r="S38" s="28">
        <f t="shared" si="1"/>
        <v>2683.78</v>
      </c>
      <c r="T38" s="27">
        <f t="shared" si="2"/>
        <v>2683.78</v>
      </c>
      <c r="U38" s="27">
        <f t="shared" si="3"/>
        <v>0</v>
      </c>
    </row>
    <row r="39" spans="2:21" ht="30" customHeight="1" x14ac:dyDescent="0.2">
      <c r="B39" s="2" t="s">
        <v>99</v>
      </c>
      <c r="C39" s="54" t="s">
        <v>71</v>
      </c>
      <c r="D39" s="16" t="s">
        <v>52</v>
      </c>
      <c r="E39" s="17">
        <v>2460.13</v>
      </c>
      <c r="F39" s="46">
        <v>129.49</v>
      </c>
      <c r="G39" s="17"/>
      <c r="H39" s="17"/>
      <c r="I39" s="17"/>
      <c r="J39" s="17"/>
      <c r="K39" s="17">
        <f t="shared" si="0"/>
        <v>2589.62</v>
      </c>
      <c r="L39" s="6">
        <v>41957</v>
      </c>
      <c r="M39" s="14">
        <v>41927</v>
      </c>
      <c r="N39" s="63"/>
      <c r="O39" s="63"/>
      <c r="P39" s="63"/>
      <c r="Q39" s="3">
        <v>2460.13</v>
      </c>
      <c r="R39" s="61" t="s">
        <v>51</v>
      </c>
      <c r="S39" s="28">
        <f t="shared" si="1"/>
        <v>2460.13</v>
      </c>
      <c r="T39" s="27">
        <f t="shared" si="2"/>
        <v>2460.13</v>
      </c>
      <c r="U39" s="27">
        <f t="shared" si="3"/>
        <v>0</v>
      </c>
    </row>
    <row r="40" spans="2:21" ht="31.5" customHeight="1" x14ac:dyDescent="0.2">
      <c r="B40" s="2" t="s">
        <v>100</v>
      </c>
      <c r="C40" s="54" t="s">
        <v>71</v>
      </c>
      <c r="D40" s="16" t="s">
        <v>52</v>
      </c>
      <c r="E40" s="17">
        <v>2907.43</v>
      </c>
      <c r="F40" s="46">
        <v>153.03</v>
      </c>
      <c r="G40" s="17"/>
      <c r="H40" s="17"/>
      <c r="I40" s="17"/>
      <c r="J40" s="17"/>
      <c r="K40" s="17">
        <f t="shared" ref="K40:K71" si="4">+E40+F40+G40+H40+I40+J40</f>
        <v>3060.46</v>
      </c>
      <c r="L40" s="6">
        <v>41973</v>
      </c>
      <c r="M40" s="14">
        <v>41943</v>
      </c>
      <c r="N40" s="63"/>
      <c r="O40" s="63"/>
      <c r="P40" s="63"/>
      <c r="Q40" s="3">
        <v>2907.43</v>
      </c>
      <c r="R40" s="61" t="s">
        <v>51</v>
      </c>
      <c r="S40" s="28">
        <f t="shared" ref="S40:S71" si="5">+E40</f>
        <v>2907.43</v>
      </c>
      <c r="T40" s="27">
        <f t="shared" ref="T40:T73" si="6">+N40+O40+P40+Q40</f>
        <v>2907.43</v>
      </c>
      <c r="U40" s="27">
        <f t="shared" ref="U40:U71" si="7">+S40-T40</f>
        <v>0</v>
      </c>
    </row>
    <row r="41" spans="2:21" ht="39" customHeight="1" x14ac:dyDescent="0.2">
      <c r="B41" s="2" t="s">
        <v>101</v>
      </c>
      <c r="C41" s="54" t="s">
        <v>71</v>
      </c>
      <c r="D41" s="16" t="s">
        <v>52</v>
      </c>
      <c r="E41" s="17">
        <v>2010.94</v>
      </c>
      <c r="F41" s="46">
        <v>105.84</v>
      </c>
      <c r="G41" s="17"/>
      <c r="H41" s="17"/>
      <c r="I41" s="17"/>
      <c r="J41" s="17"/>
      <c r="K41" s="17">
        <f t="shared" si="4"/>
        <v>2116.7800000000002</v>
      </c>
      <c r="L41" s="6">
        <v>41988</v>
      </c>
      <c r="M41" s="14">
        <v>41958</v>
      </c>
      <c r="N41" s="63"/>
      <c r="O41" s="63"/>
      <c r="P41" s="63"/>
      <c r="Q41" s="3">
        <v>2010.94</v>
      </c>
      <c r="R41" s="61" t="s">
        <v>51</v>
      </c>
      <c r="S41" s="28">
        <f t="shared" si="5"/>
        <v>2010.94</v>
      </c>
      <c r="T41" s="27">
        <f t="shared" si="6"/>
        <v>2010.94</v>
      </c>
      <c r="U41" s="27">
        <f t="shared" si="7"/>
        <v>0</v>
      </c>
    </row>
    <row r="42" spans="2:21" ht="24.75" customHeight="1" x14ac:dyDescent="0.2">
      <c r="B42" s="2" t="s">
        <v>102</v>
      </c>
      <c r="C42" s="54" t="s">
        <v>71</v>
      </c>
      <c r="D42" s="16" t="s">
        <v>52</v>
      </c>
      <c r="E42" s="17">
        <v>2460.13</v>
      </c>
      <c r="F42" s="46">
        <v>129.49</v>
      </c>
      <c r="G42" s="17"/>
      <c r="H42" s="17"/>
      <c r="I42" s="17"/>
      <c r="J42" s="17"/>
      <c r="K42" s="17">
        <f t="shared" si="4"/>
        <v>2589.62</v>
      </c>
      <c r="L42" s="6">
        <v>42003</v>
      </c>
      <c r="M42" s="14">
        <v>41973</v>
      </c>
      <c r="N42" s="63"/>
      <c r="O42" s="63"/>
      <c r="P42" s="63"/>
      <c r="Q42" s="3">
        <v>2460.13</v>
      </c>
      <c r="R42" s="61" t="s">
        <v>51</v>
      </c>
      <c r="S42" s="28">
        <f t="shared" si="5"/>
        <v>2460.13</v>
      </c>
      <c r="T42" s="27">
        <f t="shared" si="6"/>
        <v>2460.13</v>
      </c>
      <c r="U42" s="27">
        <f t="shared" si="7"/>
        <v>0</v>
      </c>
    </row>
    <row r="43" spans="2:21" ht="32.25" customHeight="1" x14ac:dyDescent="0.2">
      <c r="B43" s="2" t="s">
        <v>103</v>
      </c>
      <c r="C43" s="54" t="s">
        <v>71</v>
      </c>
      <c r="D43" s="16" t="s">
        <v>52</v>
      </c>
      <c r="E43" s="17">
        <v>2236.4899999999998</v>
      </c>
      <c r="F43" s="46">
        <v>117.71</v>
      </c>
      <c r="G43" s="17"/>
      <c r="H43" s="17"/>
      <c r="I43" s="17"/>
      <c r="J43" s="17"/>
      <c r="K43" s="17">
        <f t="shared" si="4"/>
        <v>2354.1999999999998</v>
      </c>
      <c r="L43" s="5">
        <v>42018</v>
      </c>
      <c r="M43" s="14">
        <v>41988</v>
      </c>
      <c r="N43" s="63"/>
      <c r="O43" s="63"/>
      <c r="P43" s="63"/>
      <c r="Q43" s="3">
        <v>2236.4899999999998</v>
      </c>
      <c r="R43" s="61" t="s">
        <v>51</v>
      </c>
      <c r="S43" s="28">
        <f t="shared" si="5"/>
        <v>2236.4899999999998</v>
      </c>
      <c r="T43" s="27">
        <f t="shared" si="6"/>
        <v>2236.4899999999998</v>
      </c>
      <c r="U43" s="27">
        <f t="shared" si="7"/>
        <v>0</v>
      </c>
    </row>
    <row r="44" spans="2:21" ht="30" customHeight="1" x14ac:dyDescent="0.2">
      <c r="B44" s="2" t="s">
        <v>104</v>
      </c>
      <c r="C44" s="54" t="s">
        <v>71</v>
      </c>
      <c r="D44" s="16" t="s">
        <v>52</v>
      </c>
      <c r="E44" s="17">
        <v>2012.84</v>
      </c>
      <c r="F44" s="46">
        <v>105.94</v>
      </c>
      <c r="G44" s="17"/>
      <c r="H44" s="17"/>
      <c r="I44" s="17"/>
      <c r="J44" s="17"/>
      <c r="K44" s="17">
        <f t="shared" si="4"/>
        <v>2118.7799999999997</v>
      </c>
      <c r="L44" s="5">
        <v>42033</v>
      </c>
      <c r="M44" s="14">
        <v>42003</v>
      </c>
      <c r="N44" s="63"/>
      <c r="O44" s="63"/>
      <c r="P44" s="63"/>
      <c r="Q44" s="3">
        <v>2012.84</v>
      </c>
      <c r="R44" s="61" t="s">
        <v>51</v>
      </c>
      <c r="S44" s="28">
        <f t="shared" si="5"/>
        <v>2012.84</v>
      </c>
      <c r="T44" s="27">
        <f t="shared" si="6"/>
        <v>2012.84</v>
      </c>
      <c r="U44" s="27">
        <f t="shared" si="7"/>
        <v>0</v>
      </c>
    </row>
    <row r="45" spans="2:21" ht="36.75" customHeight="1" x14ac:dyDescent="0.2">
      <c r="B45" s="2" t="s">
        <v>105</v>
      </c>
      <c r="C45" s="54" t="s">
        <v>71</v>
      </c>
      <c r="D45" s="16" t="s">
        <v>52</v>
      </c>
      <c r="E45" s="17">
        <v>3945.92</v>
      </c>
      <c r="F45" s="46">
        <v>207.68</v>
      </c>
      <c r="G45" s="17"/>
      <c r="H45" s="17"/>
      <c r="I45" s="17"/>
      <c r="J45" s="17"/>
      <c r="K45" s="17">
        <f t="shared" si="4"/>
        <v>4153.6000000000004</v>
      </c>
      <c r="L45" s="5">
        <v>42033</v>
      </c>
      <c r="M45" s="14">
        <v>42003</v>
      </c>
      <c r="N45" s="63"/>
      <c r="O45" s="63"/>
      <c r="P45" s="63"/>
      <c r="Q45" s="3">
        <v>3945.92</v>
      </c>
      <c r="R45" s="61" t="s">
        <v>51</v>
      </c>
      <c r="S45" s="28">
        <f t="shared" si="5"/>
        <v>3945.92</v>
      </c>
      <c r="T45" s="27">
        <f t="shared" si="6"/>
        <v>3945.92</v>
      </c>
      <c r="U45" s="27">
        <f t="shared" si="7"/>
        <v>0</v>
      </c>
    </row>
    <row r="46" spans="2:21" ht="36" customHeight="1" x14ac:dyDescent="0.2">
      <c r="B46" s="2" t="s">
        <v>106</v>
      </c>
      <c r="C46" s="54" t="s">
        <v>71</v>
      </c>
      <c r="D46" s="16" t="s">
        <v>52</v>
      </c>
      <c r="E46" s="17">
        <v>2012.84</v>
      </c>
      <c r="F46" s="46">
        <v>105.94</v>
      </c>
      <c r="G46" s="17"/>
      <c r="H46" s="17"/>
      <c r="I46" s="17"/>
      <c r="J46" s="17"/>
      <c r="K46" s="17">
        <f t="shared" si="4"/>
        <v>2118.7799999999997</v>
      </c>
      <c r="L46" s="5">
        <v>42049</v>
      </c>
      <c r="M46" s="12">
        <v>42019</v>
      </c>
      <c r="N46" s="63"/>
      <c r="O46" s="63"/>
      <c r="P46" s="63"/>
      <c r="Q46" s="3">
        <v>2012.84</v>
      </c>
      <c r="R46" s="61" t="s">
        <v>51</v>
      </c>
      <c r="S46" s="28">
        <f t="shared" si="5"/>
        <v>2012.84</v>
      </c>
      <c r="T46" s="27">
        <f t="shared" si="6"/>
        <v>2012.84</v>
      </c>
      <c r="U46" s="27">
        <f t="shared" si="7"/>
        <v>0</v>
      </c>
    </row>
    <row r="47" spans="2:21" ht="30" customHeight="1" x14ac:dyDescent="0.2">
      <c r="B47" s="2" t="s">
        <v>107</v>
      </c>
      <c r="C47" s="54" t="s">
        <v>71</v>
      </c>
      <c r="D47" s="16" t="s">
        <v>52</v>
      </c>
      <c r="E47" s="17">
        <v>2012.84</v>
      </c>
      <c r="F47" s="46">
        <v>105.94</v>
      </c>
      <c r="G47" s="17"/>
      <c r="H47" s="17"/>
      <c r="I47" s="17"/>
      <c r="J47" s="17"/>
      <c r="K47" s="17">
        <f t="shared" si="4"/>
        <v>2118.7799999999997</v>
      </c>
      <c r="L47" s="4">
        <v>42038</v>
      </c>
      <c r="M47" s="12">
        <v>42035</v>
      </c>
      <c r="N47" s="63"/>
      <c r="O47" s="63"/>
      <c r="P47" s="63"/>
      <c r="Q47" s="3">
        <v>2012.84</v>
      </c>
      <c r="R47" s="61" t="s">
        <v>51</v>
      </c>
      <c r="S47" s="28">
        <f t="shared" si="5"/>
        <v>2012.84</v>
      </c>
      <c r="T47" s="27">
        <f t="shared" si="6"/>
        <v>2012.84</v>
      </c>
      <c r="U47" s="27">
        <f t="shared" si="7"/>
        <v>0</v>
      </c>
    </row>
    <row r="48" spans="2:21" ht="24.75" customHeight="1" x14ac:dyDescent="0.2">
      <c r="B48" s="2" t="s">
        <v>108</v>
      </c>
      <c r="C48" s="54" t="s">
        <v>71</v>
      </c>
      <c r="D48" s="16" t="s">
        <v>52</v>
      </c>
      <c r="E48" s="17">
        <v>2012.84</v>
      </c>
      <c r="F48" s="46">
        <v>105.94</v>
      </c>
      <c r="G48" s="17"/>
      <c r="H48" s="17"/>
      <c r="I48" s="17"/>
      <c r="J48" s="17"/>
      <c r="K48" s="17">
        <f t="shared" si="4"/>
        <v>2118.7799999999997</v>
      </c>
      <c r="L48" s="5">
        <v>42080</v>
      </c>
      <c r="M48" s="12">
        <v>42050</v>
      </c>
      <c r="N48" s="63"/>
      <c r="O48" s="63"/>
      <c r="P48" s="63"/>
      <c r="Q48" s="3">
        <v>2012.84</v>
      </c>
      <c r="R48" s="61" t="s">
        <v>51</v>
      </c>
      <c r="S48" s="28">
        <f t="shared" si="5"/>
        <v>2012.84</v>
      </c>
      <c r="T48" s="27">
        <f t="shared" si="6"/>
        <v>2012.84</v>
      </c>
      <c r="U48" s="27">
        <f t="shared" si="7"/>
        <v>0</v>
      </c>
    </row>
    <row r="49" spans="2:21" ht="24.75" customHeight="1" x14ac:dyDescent="0.2">
      <c r="B49" s="2" t="s">
        <v>109</v>
      </c>
      <c r="C49" s="54" t="s">
        <v>71</v>
      </c>
      <c r="D49" s="16" t="s">
        <v>52</v>
      </c>
      <c r="E49" s="17">
        <v>2236.4899999999998</v>
      </c>
      <c r="F49" s="46">
        <v>117.71</v>
      </c>
      <c r="G49" s="17"/>
      <c r="H49" s="17"/>
      <c r="I49" s="17"/>
      <c r="J49" s="17"/>
      <c r="K49" s="17">
        <f t="shared" si="4"/>
        <v>2354.1999999999998</v>
      </c>
      <c r="L49" s="5">
        <v>42108</v>
      </c>
      <c r="M49" s="12">
        <v>42078</v>
      </c>
      <c r="N49" s="63"/>
      <c r="O49" s="63"/>
      <c r="P49" s="63"/>
      <c r="Q49" s="3">
        <v>2236.4899999999998</v>
      </c>
      <c r="R49" s="61" t="s">
        <v>51</v>
      </c>
      <c r="S49" s="28">
        <f t="shared" si="5"/>
        <v>2236.4899999999998</v>
      </c>
      <c r="T49" s="27">
        <f t="shared" si="6"/>
        <v>2236.4899999999998</v>
      </c>
      <c r="U49" s="27">
        <f t="shared" si="7"/>
        <v>0</v>
      </c>
    </row>
    <row r="50" spans="2:21" ht="27.75" customHeight="1" x14ac:dyDescent="0.2">
      <c r="B50" s="2" t="s">
        <v>110</v>
      </c>
      <c r="C50" s="54" t="s">
        <v>71</v>
      </c>
      <c r="D50" s="16" t="s">
        <v>52</v>
      </c>
      <c r="E50" s="17">
        <v>2236.4899999999998</v>
      </c>
      <c r="F50" s="46">
        <v>117.71</v>
      </c>
      <c r="G50" s="17"/>
      <c r="H50" s="17"/>
      <c r="I50" s="17"/>
      <c r="J50" s="17"/>
      <c r="K50" s="17">
        <f t="shared" si="4"/>
        <v>2354.1999999999998</v>
      </c>
      <c r="L50" s="5">
        <v>42139</v>
      </c>
      <c r="M50" s="12">
        <v>42109</v>
      </c>
      <c r="N50" s="63"/>
      <c r="O50" s="63"/>
      <c r="P50" s="63"/>
      <c r="Q50" s="3">
        <v>2236.4899999999998</v>
      </c>
      <c r="R50" s="61" t="s">
        <v>51</v>
      </c>
      <c r="S50" s="28">
        <f t="shared" si="5"/>
        <v>2236.4899999999998</v>
      </c>
      <c r="T50" s="27">
        <f t="shared" si="6"/>
        <v>2236.4899999999998</v>
      </c>
      <c r="U50" s="27">
        <f t="shared" si="7"/>
        <v>0</v>
      </c>
    </row>
    <row r="51" spans="2:21" ht="24.75" customHeight="1" x14ac:dyDescent="0.2">
      <c r="B51" s="2" t="s">
        <v>111</v>
      </c>
      <c r="C51" s="54" t="s">
        <v>71</v>
      </c>
      <c r="D51" s="16" t="s">
        <v>52</v>
      </c>
      <c r="E51" s="17">
        <v>2244.75</v>
      </c>
      <c r="F51" s="46">
        <v>118.15</v>
      </c>
      <c r="G51" s="17"/>
      <c r="H51" s="17"/>
      <c r="I51" s="17"/>
      <c r="J51" s="17"/>
      <c r="K51" s="17">
        <f t="shared" si="4"/>
        <v>2362.9</v>
      </c>
      <c r="L51" s="5">
        <v>42139</v>
      </c>
      <c r="M51" s="12">
        <v>42109</v>
      </c>
      <c r="N51" s="63"/>
      <c r="O51" s="63"/>
      <c r="P51" s="63"/>
      <c r="Q51" s="3">
        <v>2244.75</v>
      </c>
      <c r="R51" s="61" t="s">
        <v>51</v>
      </c>
      <c r="S51" s="28">
        <f t="shared" si="5"/>
        <v>2244.75</v>
      </c>
      <c r="T51" s="27">
        <f t="shared" si="6"/>
        <v>2244.75</v>
      </c>
      <c r="U51" s="27">
        <f t="shared" si="7"/>
        <v>0</v>
      </c>
    </row>
    <row r="52" spans="2:21" ht="21" customHeight="1" x14ac:dyDescent="0.2">
      <c r="B52" s="2" t="s">
        <v>112</v>
      </c>
      <c r="C52" s="54" t="s">
        <v>71</v>
      </c>
      <c r="D52" s="16" t="s">
        <v>52</v>
      </c>
      <c r="E52" s="17">
        <v>3034.9</v>
      </c>
      <c r="F52" s="46">
        <v>159.74</v>
      </c>
      <c r="G52" s="17"/>
      <c r="H52" s="17"/>
      <c r="I52" s="17"/>
      <c r="J52" s="17"/>
      <c r="K52" s="17">
        <f t="shared" si="4"/>
        <v>3194.6400000000003</v>
      </c>
      <c r="L52" s="5">
        <v>42154</v>
      </c>
      <c r="M52" s="12">
        <v>42124</v>
      </c>
      <c r="N52" s="63"/>
      <c r="O52" s="63"/>
      <c r="P52" s="63"/>
      <c r="Q52" s="3">
        <v>3034.9</v>
      </c>
      <c r="R52" s="61" t="s">
        <v>51</v>
      </c>
      <c r="S52" s="28">
        <f t="shared" si="5"/>
        <v>3034.9</v>
      </c>
      <c r="T52" s="27">
        <f t="shared" si="6"/>
        <v>3034.9</v>
      </c>
      <c r="U52" s="27">
        <f t="shared" si="7"/>
        <v>0</v>
      </c>
    </row>
    <row r="53" spans="2:21" ht="28.5" customHeight="1" x14ac:dyDescent="0.2">
      <c r="B53" s="2" t="s">
        <v>113</v>
      </c>
      <c r="C53" s="54" t="s">
        <v>71</v>
      </c>
      <c r="D53" s="16" t="s">
        <v>52</v>
      </c>
      <c r="E53" s="17">
        <v>2012.84</v>
      </c>
      <c r="F53" s="46">
        <v>105.94</v>
      </c>
      <c r="G53" s="17"/>
      <c r="H53" s="17"/>
      <c r="I53" s="17"/>
      <c r="J53" s="17"/>
      <c r="K53" s="17">
        <f t="shared" si="4"/>
        <v>2118.7799999999997</v>
      </c>
      <c r="L53" s="5">
        <v>42169</v>
      </c>
      <c r="M53" s="12">
        <v>42139</v>
      </c>
      <c r="N53" s="63"/>
      <c r="O53" s="63"/>
      <c r="P53" s="63"/>
      <c r="Q53" s="3">
        <v>2012.84</v>
      </c>
      <c r="R53" s="61" t="s">
        <v>51</v>
      </c>
      <c r="S53" s="28">
        <f t="shared" si="5"/>
        <v>2012.84</v>
      </c>
      <c r="T53" s="27">
        <f t="shared" si="6"/>
        <v>2012.84</v>
      </c>
      <c r="U53" s="27">
        <f t="shared" si="7"/>
        <v>0</v>
      </c>
    </row>
    <row r="54" spans="2:21" ht="22.5" customHeight="1" x14ac:dyDescent="0.2">
      <c r="B54" s="2" t="s">
        <v>114</v>
      </c>
      <c r="C54" s="54" t="s">
        <v>71</v>
      </c>
      <c r="D54" s="16" t="s">
        <v>52</v>
      </c>
      <c r="E54" s="17">
        <v>2460.13</v>
      </c>
      <c r="F54" s="46">
        <v>129.49</v>
      </c>
      <c r="G54" s="17"/>
      <c r="H54" s="17"/>
      <c r="I54" s="17"/>
      <c r="J54" s="17"/>
      <c r="K54" s="17">
        <f t="shared" si="4"/>
        <v>2589.62</v>
      </c>
      <c r="L54" s="5">
        <v>42185</v>
      </c>
      <c r="M54" s="12">
        <v>42155</v>
      </c>
      <c r="N54" s="63"/>
      <c r="O54" s="63"/>
      <c r="P54" s="63"/>
      <c r="Q54" s="3">
        <v>2460.13</v>
      </c>
      <c r="R54" s="61" t="s">
        <v>51</v>
      </c>
      <c r="S54" s="28">
        <f t="shared" si="5"/>
        <v>2460.13</v>
      </c>
      <c r="T54" s="27">
        <f t="shared" si="6"/>
        <v>2460.13</v>
      </c>
      <c r="U54" s="27">
        <f t="shared" si="7"/>
        <v>0</v>
      </c>
    </row>
    <row r="55" spans="2:21" ht="23.25" customHeight="1" x14ac:dyDescent="0.2">
      <c r="B55" s="2" t="s">
        <v>115</v>
      </c>
      <c r="C55" s="54" t="s">
        <v>71</v>
      </c>
      <c r="D55" s="16" t="s">
        <v>52</v>
      </c>
      <c r="E55" s="17">
        <v>2236.4899999999998</v>
      </c>
      <c r="F55" s="46">
        <v>117.71</v>
      </c>
      <c r="G55" s="17"/>
      <c r="H55" s="17"/>
      <c r="I55" s="17"/>
      <c r="J55" s="17"/>
      <c r="K55" s="17">
        <f t="shared" si="4"/>
        <v>2354.1999999999998</v>
      </c>
      <c r="L55" s="5">
        <v>42200</v>
      </c>
      <c r="M55" s="12">
        <v>42170</v>
      </c>
      <c r="N55" s="63"/>
      <c r="O55" s="63"/>
      <c r="P55" s="63"/>
      <c r="Q55" s="3">
        <v>2236.4899999999998</v>
      </c>
      <c r="R55" s="61" t="s">
        <v>51</v>
      </c>
      <c r="S55" s="28">
        <f t="shared" si="5"/>
        <v>2236.4899999999998</v>
      </c>
      <c r="T55" s="27">
        <f t="shared" si="6"/>
        <v>2236.4899999999998</v>
      </c>
      <c r="U55" s="27">
        <f t="shared" si="7"/>
        <v>0</v>
      </c>
    </row>
    <row r="56" spans="2:21" ht="21.75" customHeight="1" x14ac:dyDescent="0.2">
      <c r="B56" s="2" t="s">
        <v>116</v>
      </c>
      <c r="C56" s="54" t="s">
        <v>71</v>
      </c>
      <c r="D56" s="16" t="s">
        <v>52</v>
      </c>
      <c r="E56" s="17">
        <v>2683.78</v>
      </c>
      <c r="F56" s="46">
        <v>141.26</v>
      </c>
      <c r="G56" s="17"/>
      <c r="H56" s="17"/>
      <c r="I56" s="17"/>
      <c r="J56" s="17"/>
      <c r="K56" s="17">
        <f t="shared" si="4"/>
        <v>2825.04</v>
      </c>
      <c r="L56" s="12">
        <v>42215</v>
      </c>
      <c r="M56" s="12">
        <v>42185</v>
      </c>
      <c r="N56" s="63"/>
      <c r="O56" s="63"/>
      <c r="P56" s="63"/>
      <c r="Q56" s="3">
        <v>2683.78</v>
      </c>
      <c r="R56" s="61" t="s">
        <v>51</v>
      </c>
      <c r="S56" s="28">
        <f t="shared" si="5"/>
        <v>2683.78</v>
      </c>
      <c r="T56" s="27">
        <f t="shared" si="6"/>
        <v>2683.78</v>
      </c>
      <c r="U56" s="27">
        <f t="shared" si="7"/>
        <v>0</v>
      </c>
    </row>
    <row r="57" spans="2:21" ht="27" customHeight="1" x14ac:dyDescent="0.2">
      <c r="B57" s="2" t="s">
        <v>117</v>
      </c>
      <c r="C57" s="54" t="s">
        <v>71</v>
      </c>
      <c r="D57" s="16" t="s">
        <v>52</v>
      </c>
      <c r="E57" s="17">
        <v>6587.9</v>
      </c>
      <c r="F57" s="46">
        <v>291.5</v>
      </c>
      <c r="G57" s="17"/>
      <c r="H57" s="17"/>
      <c r="I57" s="17"/>
      <c r="J57" s="17"/>
      <c r="K57" s="17">
        <f t="shared" si="4"/>
        <v>6879.4</v>
      </c>
      <c r="L57" s="5">
        <v>42215</v>
      </c>
      <c r="M57" s="12">
        <v>42185</v>
      </c>
      <c r="N57" s="63"/>
      <c r="O57" s="63"/>
      <c r="P57" s="63"/>
      <c r="Q57" s="3">
        <v>6587.9</v>
      </c>
      <c r="R57" s="61" t="s">
        <v>51</v>
      </c>
      <c r="S57" s="28">
        <f t="shared" si="5"/>
        <v>6587.9</v>
      </c>
      <c r="T57" s="27">
        <f t="shared" si="6"/>
        <v>6587.9</v>
      </c>
      <c r="U57" s="27">
        <f t="shared" si="7"/>
        <v>0</v>
      </c>
    </row>
    <row r="58" spans="2:21" ht="27" customHeight="1" x14ac:dyDescent="0.2">
      <c r="B58" s="2" t="s">
        <v>118</v>
      </c>
      <c r="C58" s="54" t="s">
        <v>71</v>
      </c>
      <c r="D58" s="16" t="s">
        <v>52</v>
      </c>
      <c r="E58" s="17">
        <v>2542.87</v>
      </c>
      <c r="F58" s="46">
        <v>133.63999999999999</v>
      </c>
      <c r="G58" s="17"/>
      <c r="H58" s="17"/>
      <c r="I58" s="17"/>
      <c r="J58" s="17"/>
      <c r="K58" s="17">
        <f t="shared" si="4"/>
        <v>2676.5099999999998</v>
      </c>
      <c r="L58" s="5">
        <v>42230</v>
      </c>
      <c r="M58" s="12">
        <v>42200</v>
      </c>
      <c r="N58" s="63"/>
      <c r="O58" s="63"/>
      <c r="P58" s="63"/>
      <c r="Q58" s="3">
        <v>2542.87</v>
      </c>
      <c r="R58" s="61" t="s">
        <v>51</v>
      </c>
      <c r="S58" s="28">
        <f t="shared" si="5"/>
        <v>2542.87</v>
      </c>
      <c r="T58" s="27">
        <f t="shared" si="6"/>
        <v>2542.87</v>
      </c>
      <c r="U58" s="27">
        <f t="shared" si="7"/>
        <v>0</v>
      </c>
    </row>
    <row r="59" spans="2:21" ht="28.5" customHeight="1" x14ac:dyDescent="0.2">
      <c r="B59" s="2" t="s">
        <v>119</v>
      </c>
      <c r="C59" s="54" t="s">
        <v>71</v>
      </c>
      <c r="D59" s="16" t="s">
        <v>52</v>
      </c>
      <c r="E59" s="17">
        <v>2236.4899999999998</v>
      </c>
      <c r="F59" s="46">
        <v>117.71</v>
      </c>
      <c r="G59" s="17"/>
      <c r="H59" s="17"/>
      <c r="I59" s="17"/>
      <c r="J59" s="17"/>
      <c r="K59" s="17">
        <f t="shared" si="4"/>
        <v>2354.1999999999998</v>
      </c>
      <c r="L59" s="6">
        <v>42355</v>
      </c>
      <c r="M59" s="14">
        <v>42325</v>
      </c>
      <c r="N59" s="63"/>
      <c r="O59" s="63"/>
      <c r="P59" s="63"/>
      <c r="Q59" s="3">
        <v>2236.4899999999998</v>
      </c>
      <c r="R59" s="61" t="s">
        <v>51</v>
      </c>
      <c r="S59" s="28">
        <f t="shared" si="5"/>
        <v>2236.4899999999998</v>
      </c>
      <c r="T59" s="27">
        <f t="shared" si="6"/>
        <v>2236.4899999999998</v>
      </c>
      <c r="U59" s="27">
        <f t="shared" si="7"/>
        <v>0</v>
      </c>
    </row>
    <row r="60" spans="2:21" ht="27" customHeight="1" x14ac:dyDescent="0.2">
      <c r="B60" s="2" t="s">
        <v>120</v>
      </c>
      <c r="C60" s="54" t="s">
        <v>71</v>
      </c>
      <c r="D60" s="16" t="s">
        <v>52</v>
      </c>
      <c r="E60" s="17">
        <v>2236.4899999999998</v>
      </c>
      <c r="F60" s="46">
        <v>117.71</v>
      </c>
      <c r="G60" s="17"/>
      <c r="H60" s="17"/>
      <c r="I60" s="17"/>
      <c r="J60" s="17"/>
      <c r="K60" s="17">
        <f t="shared" si="4"/>
        <v>2354.1999999999998</v>
      </c>
      <c r="L60" s="6">
        <v>42355</v>
      </c>
      <c r="M60" s="14">
        <v>42325</v>
      </c>
      <c r="N60" s="63"/>
      <c r="O60" s="63"/>
      <c r="P60" s="63"/>
      <c r="Q60" s="3">
        <v>2236.4899999999998</v>
      </c>
      <c r="R60" s="61" t="s">
        <v>51</v>
      </c>
      <c r="S60" s="28">
        <f t="shared" si="5"/>
        <v>2236.4899999999998</v>
      </c>
      <c r="T60" s="27">
        <f t="shared" si="6"/>
        <v>2236.4899999999998</v>
      </c>
      <c r="U60" s="27">
        <f t="shared" si="7"/>
        <v>0</v>
      </c>
    </row>
    <row r="61" spans="2:21" ht="12.75" customHeight="1" x14ac:dyDescent="0.2">
      <c r="B61" s="2" t="s">
        <v>121</v>
      </c>
      <c r="C61" s="15" t="s">
        <v>122</v>
      </c>
      <c r="D61" s="16" t="s">
        <v>54</v>
      </c>
      <c r="E61" s="17">
        <v>3657.25</v>
      </c>
      <c r="F61" s="17"/>
      <c r="G61" s="17"/>
      <c r="H61" s="17"/>
      <c r="I61" s="17"/>
      <c r="J61" s="17"/>
      <c r="K61" s="17">
        <f t="shared" si="4"/>
        <v>3657.25</v>
      </c>
      <c r="L61" s="5">
        <v>42824</v>
      </c>
      <c r="M61" s="12">
        <v>42824</v>
      </c>
      <c r="N61" s="63"/>
      <c r="O61" s="3">
        <v>3657.25</v>
      </c>
      <c r="P61" s="63"/>
      <c r="Q61" s="63"/>
      <c r="R61" s="56"/>
      <c r="S61" s="28">
        <f t="shared" si="5"/>
        <v>3657.25</v>
      </c>
      <c r="T61" s="27">
        <f t="shared" si="6"/>
        <v>3657.25</v>
      </c>
      <c r="U61" s="27">
        <f t="shared" si="7"/>
        <v>0</v>
      </c>
    </row>
    <row r="62" spans="2:21" ht="12.75" customHeight="1" x14ac:dyDescent="0.2">
      <c r="B62" s="2" t="s">
        <v>123</v>
      </c>
      <c r="C62" s="15" t="s">
        <v>122</v>
      </c>
      <c r="D62" s="16" t="s">
        <v>124</v>
      </c>
      <c r="E62" s="17">
        <v>57029.63</v>
      </c>
      <c r="F62" s="17"/>
      <c r="G62" s="17"/>
      <c r="H62" s="17"/>
      <c r="I62" s="17"/>
      <c r="J62" s="17"/>
      <c r="K62" s="17">
        <f t="shared" si="4"/>
        <v>57029.63</v>
      </c>
      <c r="L62" s="4">
        <v>42739</v>
      </c>
      <c r="M62" s="13">
        <v>42739</v>
      </c>
      <c r="N62" s="63"/>
      <c r="O62" s="3">
        <v>57029.63</v>
      </c>
      <c r="P62" s="63"/>
      <c r="Q62" s="63"/>
      <c r="R62" s="56"/>
      <c r="S62" s="28">
        <f t="shared" si="5"/>
        <v>57029.63</v>
      </c>
      <c r="T62" s="27">
        <f t="shared" si="6"/>
        <v>57029.63</v>
      </c>
      <c r="U62" s="27">
        <f t="shared" si="7"/>
        <v>0</v>
      </c>
    </row>
    <row r="63" spans="2:21" ht="12.75" customHeight="1" x14ac:dyDescent="0.2">
      <c r="B63" s="2" t="s">
        <v>125</v>
      </c>
      <c r="C63" s="15" t="s">
        <v>126</v>
      </c>
      <c r="D63" s="16" t="s">
        <v>127</v>
      </c>
      <c r="E63" s="17">
        <v>6478.05</v>
      </c>
      <c r="F63" s="17">
        <v>301.02999999999997</v>
      </c>
      <c r="G63" s="17"/>
      <c r="H63" s="17">
        <v>325.11</v>
      </c>
      <c r="I63" s="17"/>
      <c r="J63" s="17"/>
      <c r="K63" s="17">
        <f t="shared" si="4"/>
        <v>7104.19</v>
      </c>
      <c r="L63" s="5">
        <v>42848</v>
      </c>
      <c r="M63" s="12">
        <v>42818</v>
      </c>
      <c r="N63" s="63"/>
      <c r="O63" s="3">
        <v>6478.05</v>
      </c>
      <c r="P63" s="63"/>
      <c r="Q63" s="63"/>
      <c r="R63" s="56"/>
      <c r="S63" s="28">
        <f t="shared" si="5"/>
        <v>6478.05</v>
      </c>
      <c r="T63" s="27">
        <f t="shared" si="6"/>
        <v>6478.05</v>
      </c>
      <c r="U63" s="27">
        <f t="shared" si="7"/>
        <v>0</v>
      </c>
    </row>
    <row r="64" spans="2:21" ht="12.75" customHeight="1" x14ac:dyDescent="0.2">
      <c r="B64" s="2" t="s">
        <v>128</v>
      </c>
      <c r="C64" s="15" t="s">
        <v>129</v>
      </c>
      <c r="D64" s="16" t="s">
        <v>130</v>
      </c>
      <c r="E64" s="17">
        <v>141494</v>
      </c>
      <c r="F64" s="17">
        <v>6575</v>
      </c>
      <c r="G64" s="17"/>
      <c r="H64" s="17">
        <v>7101</v>
      </c>
      <c r="I64" s="17"/>
      <c r="J64" s="17"/>
      <c r="K64" s="17">
        <f t="shared" si="4"/>
        <v>155170</v>
      </c>
      <c r="L64" s="12">
        <v>42852</v>
      </c>
      <c r="M64" s="12">
        <v>42822</v>
      </c>
      <c r="N64" s="3">
        <v>141494</v>
      </c>
      <c r="O64" s="63"/>
      <c r="P64" s="63"/>
      <c r="Q64" s="63"/>
      <c r="R64" s="56"/>
      <c r="S64" s="28">
        <f t="shared" si="5"/>
        <v>141494</v>
      </c>
      <c r="T64" s="27">
        <f t="shared" si="6"/>
        <v>141494</v>
      </c>
      <c r="U64" s="27">
        <f t="shared" si="7"/>
        <v>0</v>
      </c>
    </row>
    <row r="65" spans="2:21" ht="12.75" customHeight="1" x14ac:dyDescent="0.2">
      <c r="B65" s="2" t="s">
        <v>131</v>
      </c>
      <c r="C65" s="15" t="s">
        <v>132</v>
      </c>
      <c r="D65" s="64" t="s">
        <v>55</v>
      </c>
      <c r="E65" s="17">
        <v>12216.7</v>
      </c>
      <c r="F65" s="38">
        <v>550.29999999999995</v>
      </c>
      <c r="G65" s="17"/>
      <c r="H65" s="17"/>
      <c r="I65" s="17"/>
      <c r="J65" s="17"/>
      <c r="K65" s="17">
        <f t="shared" si="4"/>
        <v>12767</v>
      </c>
      <c r="L65" s="5">
        <v>41305</v>
      </c>
      <c r="M65" s="13">
        <v>41275</v>
      </c>
      <c r="N65" s="63"/>
      <c r="O65" s="63"/>
      <c r="P65" s="63"/>
      <c r="Q65" s="3">
        <v>12216.7</v>
      </c>
      <c r="R65" s="62" t="s">
        <v>58</v>
      </c>
      <c r="S65" s="28">
        <f t="shared" si="5"/>
        <v>12216.7</v>
      </c>
      <c r="T65" s="27">
        <f t="shared" si="6"/>
        <v>12216.7</v>
      </c>
      <c r="U65" s="27">
        <f t="shared" si="7"/>
        <v>0</v>
      </c>
    </row>
    <row r="66" spans="2:21" ht="12.75" customHeight="1" x14ac:dyDescent="0.2">
      <c r="B66" s="2" t="s">
        <v>133</v>
      </c>
      <c r="C66" s="15" t="s">
        <v>132</v>
      </c>
      <c r="D66" s="64" t="s">
        <v>56</v>
      </c>
      <c r="E66" s="17">
        <v>10261.950000000001</v>
      </c>
      <c r="F66" s="38">
        <v>462.25</v>
      </c>
      <c r="G66" s="17"/>
      <c r="H66" s="17"/>
      <c r="I66" s="17"/>
      <c r="J66" s="17"/>
      <c r="K66" s="17">
        <f t="shared" si="4"/>
        <v>10724.2</v>
      </c>
      <c r="L66" s="5">
        <v>41305</v>
      </c>
      <c r="M66" s="13">
        <v>41275</v>
      </c>
      <c r="N66" s="63"/>
      <c r="O66" s="63"/>
      <c r="P66" s="63"/>
      <c r="Q66" s="3">
        <v>10261.950000000001</v>
      </c>
      <c r="R66" s="62" t="s">
        <v>58</v>
      </c>
      <c r="S66" s="28">
        <f t="shared" si="5"/>
        <v>10261.950000000001</v>
      </c>
      <c r="T66" s="27">
        <f t="shared" si="6"/>
        <v>10261.950000000001</v>
      </c>
      <c r="U66" s="27">
        <f t="shared" si="7"/>
        <v>0</v>
      </c>
    </row>
    <row r="67" spans="2:21" ht="12.75" customHeight="1" x14ac:dyDescent="0.2">
      <c r="B67" s="2" t="s">
        <v>134</v>
      </c>
      <c r="C67" s="15" t="s">
        <v>132</v>
      </c>
      <c r="D67" s="64" t="s">
        <v>57</v>
      </c>
      <c r="E67" s="17">
        <v>3397</v>
      </c>
      <c r="F67" s="38">
        <v>153</v>
      </c>
      <c r="G67" s="17"/>
      <c r="H67" s="17"/>
      <c r="I67" s="17"/>
      <c r="J67" s="17"/>
      <c r="K67" s="17">
        <f t="shared" si="4"/>
        <v>3550</v>
      </c>
      <c r="L67" s="5">
        <v>41305</v>
      </c>
      <c r="M67" s="13">
        <v>41275</v>
      </c>
      <c r="N67" s="63"/>
      <c r="O67" s="63"/>
      <c r="P67" s="63"/>
      <c r="Q67" s="3">
        <v>3397</v>
      </c>
      <c r="R67" s="62" t="s">
        <v>58</v>
      </c>
      <c r="S67" s="28">
        <f t="shared" si="5"/>
        <v>3397</v>
      </c>
      <c r="T67" s="27">
        <f t="shared" si="6"/>
        <v>3397</v>
      </c>
      <c r="U67" s="27">
        <f t="shared" si="7"/>
        <v>0</v>
      </c>
    </row>
    <row r="68" spans="2:21" ht="27" customHeight="1" x14ac:dyDescent="0.2">
      <c r="B68" s="2" t="s">
        <v>135</v>
      </c>
      <c r="C68" s="15" t="s">
        <v>136</v>
      </c>
      <c r="D68" s="16" t="s">
        <v>61</v>
      </c>
      <c r="E68" s="17">
        <v>276356.40000000002</v>
      </c>
      <c r="F68" s="17">
        <v>12228.16</v>
      </c>
      <c r="G68" s="17"/>
      <c r="H68" s="17"/>
      <c r="I68" s="17"/>
      <c r="J68" s="17"/>
      <c r="K68" s="17">
        <f t="shared" si="4"/>
        <v>288584.56</v>
      </c>
      <c r="L68" s="5">
        <v>42872</v>
      </c>
      <c r="M68" s="12">
        <v>42842</v>
      </c>
      <c r="N68" s="3">
        <v>276356.40000000002</v>
      </c>
      <c r="O68" s="63"/>
      <c r="P68" s="63"/>
      <c r="Q68" s="63"/>
      <c r="R68" s="56"/>
      <c r="S68" s="28">
        <f t="shared" si="5"/>
        <v>276356.40000000002</v>
      </c>
      <c r="T68" s="27">
        <f t="shared" si="6"/>
        <v>276356.40000000002</v>
      </c>
      <c r="U68" s="27">
        <f t="shared" si="7"/>
        <v>0</v>
      </c>
    </row>
    <row r="69" spans="2:21" ht="12.75" customHeight="1" x14ac:dyDescent="0.2">
      <c r="B69" s="2" t="s">
        <v>137</v>
      </c>
      <c r="C69" s="15" t="s">
        <v>138</v>
      </c>
      <c r="D69" s="16" t="s">
        <v>62</v>
      </c>
      <c r="E69" s="17">
        <v>6441</v>
      </c>
      <c r="F69" s="17">
        <v>285</v>
      </c>
      <c r="G69" s="17"/>
      <c r="H69" s="17"/>
      <c r="I69" s="17"/>
      <c r="J69" s="17"/>
      <c r="K69" s="17">
        <f t="shared" si="4"/>
        <v>6726</v>
      </c>
      <c r="L69" s="5">
        <v>42847</v>
      </c>
      <c r="M69" s="12">
        <v>42817</v>
      </c>
      <c r="N69" s="63"/>
      <c r="O69" s="3">
        <v>6441</v>
      </c>
      <c r="P69" s="63"/>
      <c r="Q69" s="63"/>
      <c r="R69" s="56"/>
      <c r="S69" s="28">
        <f t="shared" si="5"/>
        <v>6441</v>
      </c>
      <c r="T69" s="27">
        <f t="shared" si="6"/>
        <v>6441</v>
      </c>
      <c r="U69" s="27">
        <f t="shared" si="7"/>
        <v>0</v>
      </c>
    </row>
    <row r="70" spans="2:21" ht="21.75" customHeight="1" x14ac:dyDescent="0.2">
      <c r="B70" s="2" t="s">
        <v>139</v>
      </c>
      <c r="C70" s="15" t="s">
        <v>138</v>
      </c>
      <c r="D70" s="16" t="s">
        <v>59</v>
      </c>
      <c r="E70" s="17">
        <v>3107.5</v>
      </c>
      <c r="F70" s="17">
        <v>137.5</v>
      </c>
      <c r="G70" s="17"/>
      <c r="H70" s="17"/>
      <c r="I70" s="17"/>
      <c r="J70" s="17"/>
      <c r="K70" s="17">
        <f t="shared" si="4"/>
        <v>3245</v>
      </c>
      <c r="L70" s="5">
        <v>42853</v>
      </c>
      <c r="M70" s="12">
        <v>42823</v>
      </c>
      <c r="N70" s="3">
        <v>3107.5</v>
      </c>
      <c r="O70" s="63"/>
      <c r="P70" s="63"/>
      <c r="Q70" s="63"/>
      <c r="R70" s="56"/>
      <c r="S70" s="28">
        <f t="shared" si="5"/>
        <v>3107.5</v>
      </c>
      <c r="T70" s="27">
        <f t="shared" si="6"/>
        <v>3107.5</v>
      </c>
      <c r="U70" s="27">
        <f t="shared" si="7"/>
        <v>0</v>
      </c>
    </row>
    <row r="71" spans="2:21" ht="12.75" customHeight="1" x14ac:dyDescent="0.2">
      <c r="B71" s="2" t="s">
        <v>140</v>
      </c>
      <c r="C71" s="15" t="s">
        <v>25</v>
      </c>
      <c r="D71" s="16" t="s">
        <v>141</v>
      </c>
      <c r="E71" s="17">
        <v>31915.24</v>
      </c>
      <c r="F71" s="17">
        <v>1483.06</v>
      </c>
      <c r="G71" s="17"/>
      <c r="H71" s="17">
        <v>1601.7</v>
      </c>
      <c r="I71" s="17"/>
      <c r="J71" s="17"/>
      <c r="K71" s="17">
        <f t="shared" si="4"/>
        <v>35000</v>
      </c>
      <c r="L71" s="10">
        <v>43013</v>
      </c>
      <c r="M71" s="24">
        <v>43012</v>
      </c>
      <c r="N71" s="3">
        <v>31915.24</v>
      </c>
      <c r="O71" s="63"/>
      <c r="P71" s="63"/>
      <c r="Q71" s="63"/>
      <c r="R71" s="56"/>
      <c r="S71" s="28">
        <f t="shared" si="5"/>
        <v>31915.24</v>
      </c>
      <c r="T71" s="27">
        <f t="shared" si="6"/>
        <v>31915.24</v>
      </c>
      <c r="U71" s="27">
        <f t="shared" si="7"/>
        <v>0</v>
      </c>
    </row>
    <row r="72" spans="2:21" ht="20.25" customHeight="1" x14ac:dyDescent="0.2">
      <c r="B72" s="2" t="s">
        <v>142</v>
      </c>
      <c r="C72" s="15" t="s">
        <v>143</v>
      </c>
      <c r="D72" s="16" t="s">
        <v>60</v>
      </c>
      <c r="E72" s="17">
        <v>8150.95</v>
      </c>
      <c r="F72" s="38">
        <v>407.54</v>
      </c>
      <c r="G72" s="17"/>
      <c r="H72" s="17"/>
      <c r="I72" s="17"/>
      <c r="J72" s="17"/>
      <c r="K72" s="17">
        <f t="shared" ref="K72:K82" si="8">+E72+F72+G72+H72+I72+J72</f>
        <v>8558.49</v>
      </c>
      <c r="L72" s="8">
        <v>41132</v>
      </c>
      <c r="M72" s="23">
        <v>41162</v>
      </c>
      <c r="N72" s="63"/>
      <c r="O72" s="63"/>
      <c r="P72" s="63"/>
      <c r="Q72" s="3">
        <v>8150.95</v>
      </c>
      <c r="R72" s="57"/>
      <c r="S72" s="28">
        <f t="shared" ref="S72:S98" si="9">+E72</f>
        <v>8150.95</v>
      </c>
      <c r="T72" s="27">
        <f t="shared" si="6"/>
        <v>8150.95</v>
      </c>
      <c r="U72" s="27">
        <f t="shared" ref="U72:U94" si="10">+S72-T72</f>
        <v>0</v>
      </c>
    </row>
    <row r="73" spans="2:21" ht="12.75" customHeight="1" x14ac:dyDescent="0.2">
      <c r="B73" s="2" t="s">
        <v>144</v>
      </c>
      <c r="C73" s="15" t="s">
        <v>145</v>
      </c>
      <c r="D73" s="16" t="s">
        <v>146</v>
      </c>
      <c r="E73" s="17">
        <v>35356.06</v>
      </c>
      <c r="F73" s="17">
        <v>1593.1</v>
      </c>
      <c r="G73" s="17"/>
      <c r="H73" s="17">
        <v>648</v>
      </c>
      <c r="I73" s="17"/>
      <c r="J73" s="17"/>
      <c r="K73" s="17">
        <f t="shared" si="8"/>
        <v>37597.159999999996</v>
      </c>
      <c r="L73" s="4">
        <v>42799</v>
      </c>
      <c r="M73" s="13">
        <v>42798</v>
      </c>
      <c r="N73" s="3">
        <v>35356.06</v>
      </c>
      <c r="O73" s="63"/>
      <c r="P73" s="63"/>
      <c r="Q73" s="63"/>
      <c r="R73" s="56"/>
      <c r="S73" s="28">
        <f t="shared" si="9"/>
        <v>35356.06</v>
      </c>
      <c r="T73" s="27">
        <f t="shared" si="6"/>
        <v>35356.06</v>
      </c>
      <c r="U73" s="27">
        <f t="shared" si="10"/>
        <v>0</v>
      </c>
    </row>
    <row r="74" spans="2:21" ht="12.75" customHeight="1" x14ac:dyDescent="0.2">
      <c r="B74" s="2" t="s">
        <v>32</v>
      </c>
      <c r="C74" s="15" t="s">
        <v>33</v>
      </c>
      <c r="D74" s="16" t="s">
        <v>34</v>
      </c>
      <c r="E74" s="17">
        <v>53389.83</v>
      </c>
      <c r="F74" s="17"/>
      <c r="G74" s="17">
        <v>5932.2</v>
      </c>
      <c r="H74" s="17">
        <v>10677.97</v>
      </c>
      <c r="I74" s="17"/>
      <c r="J74" s="17"/>
      <c r="K74" s="17">
        <f t="shared" si="8"/>
        <v>70000</v>
      </c>
      <c r="L74" s="4" t="s">
        <v>47</v>
      </c>
      <c r="M74" s="53" t="s">
        <v>48</v>
      </c>
      <c r="N74" s="63"/>
      <c r="O74" s="3">
        <v>53389.83</v>
      </c>
      <c r="P74" s="63"/>
      <c r="Q74" s="3"/>
      <c r="R74" s="57"/>
      <c r="S74" s="28">
        <f t="shared" si="9"/>
        <v>53389.83</v>
      </c>
      <c r="T74" s="27">
        <f t="shared" ref="T74:T75" si="11">+N74+O74+P74+Q74</f>
        <v>53389.83</v>
      </c>
      <c r="U74" s="27">
        <f t="shared" si="10"/>
        <v>0</v>
      </c>
    </row>
    <row r="75" spans="2:21" ht="12.75" customHeight="1" x14ac:dyDescent="0.2">
      <c r="B75" s="2" t="s">
        <v>147</v>
      </c>
      <c r="C75" s="15" t="s">
        <v>148</v>
      </c>
      <c r="D75" s="16" t="s">
        <v>149</v>
      </c>
      <c r="E75" s="17">
        <v>3532</v>
      </c>
      <c r="F75" s="17"/>
      <c r="G75" s="17"/>
      <c r="H75" s="17"/>
      <c r="I75" s="17"/>
      <c r="J75" s="17"/>
      <c r="K75" s="17">
        <f t="shared" si="8"/>
        <v>3532</v>
      </c>
      <c r="L75" s="5">
        <v>42872</v>
      </c>
      <c r="M75" s="12">
        <v>42842</v>
      </c>
      <c r="N75" s="3">
        <v>3532</v>
      </c>
      <c r="O75" s="63"/>
      <c r="P75" s="63"/>
      <c r="Q75" s="63"/>
      <c r="R75" s="56"/>
      <c r="S75" s="28">
        <f t="shared" si="9"/>
        <v>3532</v>
      </c>
      <c r="T75" s="27">
        <f t="shared" si="11"/>
        <v>3532</v>
      </c>
      <c r="U75" s="27">
        <f t="shared" si="10"/>
        <v>0</v>
      </c>
    </row>
    <row r="76" spans="2:21" ht="12.75" customHeight="1" x14ac:dyDescent="0.2">
      <c r="B76" s="2" t="s">
        <v>150</v>
      </c>
      <c r="C76" s="54" t="s">
        <v>151</v>
      </c>
      <c r="D76" s="16" t="s">
        <v>152</v>
      </c>
      <c r="E76" s="17">
        <v>57203.39</v>
      </c>
      <c r="F76" s="17"/>
      <c r="G76" s="17">
        <v>635593</v>
      </c>
      <c r="H76" s="17">
        <v>11440.68</v>
      </c>
      <c r="I76" s="17"/>
      <c r="J76" s="17"/>
      <c r="K76" s="17">
        <f t="shared" si="8"/>
        <v>704237.07000000007</v>
      </c>
      <c r="L76" s="5">
        <v>42824</v>
      </c>
      <c r="M76" s="12">
        <v>42824</v>
      </c>
      <c r="N76" s="63"/>
      <c r="O76" s="3">
        <v>57203.39</v>
      </c>
      <c r="P76" s="63"/>
      <c r="Q76" s="63"/>
      <c r="R76" s="56"/>
      <c r="S76" s="28">
        <f t="shared" si="9"/>
        <v>57203.39</v>
      </c>
      <c r="T76" s="27">
        <f t="shared" ref="T76:T94" si="12">+N76+O76+P76+Q76</f>
        <v>57203.39</v>
      </c>
      <c r="U76" s="27">
        <f t="shared" si="10"/>
        <v>0</v>
      </c>
    </row>
    <row r="77" spans="2:21" ht="12.75" customHeight="1" x14ac:dyDescent="0.2">
      <c r="B77" s="2" t="s">
        <v>153</v>
      </c>
      <c r="C77" s="15" t="s">
        <v>154</v>
      </c>
      <c r="D77" s="16" t="s">
        <v>155</v>
      </c>
      <c r="E77" s="17">
        <v>31915.24</v>
      </c>
      <c r="F77" s="17">
        <v>1483.06</v>
      </c>
      <c r="G77" s="17"/>
      <c r="H77" s="17">
        <v>1601.7</v>
      </c>
      <c r="I77" s="17"/>
      <c r="J77" s="17"/>
      <c r="K77" s="17">
        <f t="shared" si="8"/>
        <v>35000</v>
      </c>
      <c r="L77" s="5">
        <v>42855</v>
      </c>
      <c r="M77" s="12">
        <v>42825</v>
      </c>
      <c r="N77" s="3">
        <v>31915.24</v>
      </c>
      <c r="O77" s="63"/>
      <c r="P77" s="63"/>
      <c r="Q77" s="63"/>
      <c r="R77" s="56"/>
      <c r="S77" s="28">
        <f t="shared" si="9"/>
        <v>31915.24</v>
      </c>
      <c r="T77" s="27">
        <f t="shared" si="12"/>
        <v>31915.24</v>
      </c>
      <c r="U77" s="27">
        <f t="shared" si="10"/>
        <v>0</v>
      </c>
    </row>
    <row r="78" spans="2:21" ht="12.75" customHeight="1" x14ac:dyDescent="0.2">
      <c r="B78" s="2" t="s">
        <v>156</v>
      </c>
      <c r="C78" s="15" t="s">
        <v>157</v>
      </c>
      <c r="D78" s="16" t="s">
        <v>158</v>
      </c>
      <c r="E78" s="17">
        <v>22979.68</v>
      </c>
      <c r="F78" s="17">
        <v>1016.8</v>
      </c>
      <c r="G78" s="17"/>
      <c r="H78" s="17"/>
      <c r="I78" s="17"/>
      <c r="J78" s="17"/>
      <c r="K78" s="17">
        <f t="shared" si="8"/>
        <v>23996.48</v>
      </c>
      <c r="L78" s="5">
        <v>42820</v>
      </c>
      <c r="M78" s="12">
        <v>42790</v>
      </c>
      <c r="N78" s="63"/>
      <c r="O78" s="63"/>
      <c r="P78" s="3">
        <v>22979.68</v>
      </c>
      <c r="Q78" s="63"/>
      <c r="R78" s="56"/>
      <c r="S78" s="28">
        <f t="shared" si="9"/>
        <v>22979.68</v>
      </c>
      <c r="T78" s="27">
        <f t="shared" si="12"/>
        <v>22979.68</v>
      </c>
      <c r="U78" s="27">
        <f t="shared" si="10"/>
        <v>0</v>
      </c>
    </row>
    <row r="79" spans="2:21" ht="12.75" customHeight="1" x14ac:dyDescent="0.2">
      <c r="B79" s="2" t="s">
        <v>159</v>
      </c>
      <c r="C79" s="15" t="s">
        <v>160</v>
      </c>
      <c r="D79" s="54" t="s">
        <v>40</v>
      </c>
      <c r="E79" s="17">
        <v>250708.37</v>
      </c>
      <c r="F79" s="17">
        <v>11093.3</v>
      </c>
      <c r="G79" s="17"/>
      <c r="H79" s="17"/>
      <c r="I79" s="17"/>
      <c r="J79" s="17"/>
      <c r="K79" s="17">
        <f t="shared" si="8"/>
        <v>261801.66999999998</v>
      </c>
      <c r="L79" s="5">
        <v>42841</v>
      </c>
      <c r="M79" s="12">
        <v>42811</v>
      </c>
      <c r="N79" s="63"/>
      <c r="O79" s="3">
        <v>250708.37</v>
      </c>
      <c r="P79" s="63"/>
      <c r="Q79" s="63"/>
      <c r="R79" s="56"/>
      <c r="S79" s="28">
        <f t="shared" si="9"/>
        <v>250708.37</v>
      </c>
      <c r="T79" s="27">
        <f t="shared" si="12"/>
        <v>250708.37</v>
      </c>
      <c r="U79" s="27">
        <f t="shared" si="10"/>
        <v>0</v>
      </c>
    </row>
    <row r="80" spans="2:21" ht="12.75" customHeight="1" x14ac:dyDescent="0.2">
      <c r="B80" s="2" t="s">
        <v>161</v>
      </c>
      <c r="C80" s="15" t="s">
        <v>160</v>
      </c>
      <c r="D80" s="54" t="s">
        <v>41</v>
      </c>
      <c r="E80" s="17">
        <v>123536.25</v>
      </c>
      <c r="F80" s="17">
        <v>5485.01</v>
      </c>
      <c r="G80" s="17"/>
      <c r="H80" s="17"/>
      <c r="I80" s="17"/>
      <c r="J80" s="17"/>
      <c r="K80" s="17">
        <f t="shared" si="8"/>
        <v>129021.26</v>
      </c>
      <c r="L80" s="10">
        <v>43013</v>
      </c>
      <c r="M80" s="24">
        <v>43012</v>
      </c>
      <c r="N80" s="3">
        <v>123536.25</v>
      </c>
      <c r="O80" s="63"/>
      <c r="P80" s="63"/>
      <c r="Q80" s="63"/>
      <c r="R80" s="56"/>
      <c r="S80" s="28">
        <f t="shared" si="9"/>
        <v>123536.25</v>
      </c>
      <c r="T80" s="27">
        <f t="shared" si="12"/>
        <v>123536.25</v>
      </c>
      <c r="U80" s="27">
        <f t="shared" si="10"/>
        <v>0</v>
      </c>
    </row>
    <row r="81" spans="2:21" ht="12.75" customHeight="1" x14ac:dyDescent="0.2">
      <c r="B81" s="2" t="s">
        <v>162</v>
      </c>
      <c r="C81" s="15" t="s">
        <v>163</v>
      </c>
      <c r="D81" s="65" t="s">
        <v>36</v>
      </c>
      <c r="E81" s="17">
        <v>24744.12</v>
      </c>
      <c r="F81" s="17">
        <v>1094.8800000000001</v>
      </c>
      <c r="G81" s="17"/>
      <c r="H81" s="17"/>
      <c r="I81" s="17"/>
      <c r="J81" s="17"/>
      <c r="K81" s="17">
        <f t="shared" si="8"/>
        <v>25839</v>
      </c>
      <c r="L81" s="5">
        <v>42841</v>
      </c>
      <c r="M81" s="12">
        <v>42811</v>
      </c>
      <c r="N81" s="63"/>
      <c r="O81" s="3">
        <v>24744.12</v>
      </c>
      <c r="P81" s="63"/>
      <c r="Q81" s="63"/>
      <c r="R81" s="56"/>
      <c r="S81" s="28">
        <f t="shared" si="9"/>
        <v>24744.12</v>
      </c>
      <c r="T81" s="27">
        <f t="shared" si="12"/>
        <v>24744.12</v>
      </c>
      <c r="U81" s="27">
        <f t="shared" si="10"/>
        <v>0</v>
      </c>
    </row>
    <row r="82" spans="2:21" ht="12.75" customHeight="1" x14ac:dyDescent="0.2">
      <c r="B82" s="2" t="s">
        <v>164</v>
      </c>
      <c r="C82" s="15" t="s">
        <v>165</v>
      </c>
      <c r="D82" s="16" t="s">
        <v>166</v>
      </c>
      <c r="E82" s="17">
        <v>440700</v>
      </c>
      <c r="F82" s="17">
        <v>19500</v>
      </c>
      <c r="G82" s="17"/>
      <c r="H82" s="17"/>
      <c r="I82" s="17"/>
      <c r="J82" s="17"/>
      <c r="K82" s="17">
        <f t="shared" si="8"/>
        <v>460200</v>
      </c>
      <c r="L82" s="12">
        <v>42872</v>
      </c>
      <c r="M82" s="12">
        <v>42842</v>
      </c>
      <c r="N82" s="3">
        <v>440700</v>
      </c>
      <c r="O82" s="63"/>
      <c r="P82" s="63"/>
      <c r="Q82" s="63"/>
      <c r="R82" s="56"/>
      <c r="S82" s="28">
        <f t="shared" si="9"/>
        <v>440700</v>
      </c>
      <c r="T82" s="27">
        <f t="shared" si="12"/>
        <v>440700</v>
      </c>
      <c r="U82" s="27">
        <f t="shared" si="10"/>
        <v>0</v>
      </c>
    </row>
    <row r="83" spans="2:21" ht="12.75" customHeight="1" x14ac:dyDescent="0.2">
      <c r="B83" s="2" t="s">
        <v>167</v>
      </c>
      <c r="C83" s="15" t="s">
        <v>168</v>
      </c>
      <c r="D83" s="16" t="s">
        <v>169</v>
      </c>
      <c r="E83" s="17">
        <v>36474.57</v>
      </c>
      <c r="F83" s="17">
        <v>1694.92</v>
      </c>
      <c r="G83" s="66"/>
      <c r="H83" s="17">
        <v>1830.51</v>
      </c>
      <c r="I83" s="17"/>
      <c r="J83" s="17"/>
      <c r="K83" s="17">
        <f>+E83+F83+H83</f>
        <v>40000</v>
      </c>
      <c r="L83" s="5">
        <v>42853</v>
      </c>
      <c r="M83" s="12">
        <v>42823</v>
      </c>
      <c r="N83" s="3">
        <v>36474.57</v>
      </c>
      <c r="O83" s="63"/>
      <c r="P83" s="63"/>
      <c r="Q83" s="63"/>
      <c r="R83" s="56"/>
      <c r="S83" s="28">
        <f t="shared" si="9"/>
        <v>36474.57</v>
      </c>
      <c r="T83" s="27">
        <f t="shared" si="12"/>
        <v>36474.57</v>
      </c>
      <c r="U83" s="27">
        <f t="shared" si="10"/>
        <v>0</v>
      </c>
    </row>
    <row r="84" spans="2:21" ht="12.75" customHeight="1" x14ac:dyDescent="0.2">
      <c r="B84" s="2" t="s">
        <v>170</v>
      </c>
      <c r="C84" s="15" t="s">
        <v>171</v>
      </c>
      <c r="D84" s="16" t="s">
        <v>169</v>
      </c>
      <c r="E84" s="17">
        <v>31915.24</v>
      </c>
      <c r="F84" s="17">
        <v>1483.06</v>
      </c>
      <c r="G84" s="17"/>
      <c r="H84" s="17">
        <v>1601.7</v>
      </c>
      <c r="I84" s="17"/>
      <c r="J84" s="17"/>
      <c r="K84" s="17">
        <f t="shared" ref="K84:K98" si="13">+E84+F84+G84+H84+I84+J84</f>
        <v>35000</v>
      </c>
      <c r="L84" s="5">
        <v>42851</v>
      </c>
      <c r="M84" s="12">
        <v>42821</v>
      </c>
      <c r="N84" s="3">
        <v>31915.24</v>
      </c>
      <c r="O84" s="63"/>
      <c r="P84" s="63"/>
      <c r="Q84" s="63"/>
      <c r="R84" s="56"/>
      <c r="S84" s="28">
        <f t="shared" si="9"/>
        <v>31915.24</v>
      </c>
      <c r="T84" s="27">
        <f t="shared" si="12"/>
        <v>31915.24</v>
      </c>
      <c r="U84" s="27">
        <f t="shared" si="10"/>
        <v>0</v>
      </c>
    </row>
    <row r="85" spans="2:21" ht="12.75" customHeight="1" x14ac:dyDescent="0.2">
      <c r="B85" s="2" t="s">
        <v>172</v>
      </c>
      <c r="C85" s="15" t="s">
        <v>173</v>
      </c>
      <c r="D85" s="16" t="s">
        <v>174</v>
      </c>
      <c r="E85" s="17">
        <v>399000</v>
      </c>
      <c r="F85" s="17">
        <v>21000</v>
      </c>
      <c r="G85" s="17"/>
      <c r="H85" s="17"/>
      <c r="I85" s="17"/>
      <c r="J85" s="17"/>
      <c r="K85" s="17">
        <f t="shared" si="13"/>
        <v>420000</v>
      </c>
      <c r="L85" s="5">
        <v>42855</v>
      </c>
      <c r="M85" s="12">
        <v>42825</v>
      </c>
      <c r="N85" s="3">
        <v>399000</v>
      </c>
      <c r="O85" s="63"/>
      <c r="P85" s="63"/>
      <c r="Q85" s="63"/>
      <c r="R85" s="56"/>
      <c r="S85" s="28">
        <f t="shared" si="9"/>
        <v>399000</v>
      </c>
      <c r="T85" s="27">
        <f t="shared" si="12"/>
        <v>399000</v>
      </c>
      <c r="U85" s="27">
        <f t="shared" si="10"/>
        <v>0</v>
      </c>
    </row>
    <row r="86" spans="2:21" ht="12.75" customHeight="1" x14ac:dyDescent="0.2">
      <c r="B86" s="2" t="s">
        <v>175</v>
      </c>
      <c r="C86" s="15" t="s">
        <v>176</v>
      </c>
      <c r="D86" s="16" t="s">
        <v>177</v>
      </c>
      <c r="E86" s="17">
        <v>32280</v>
      </c>
      <c r="F86" s="17">
        <v>1500</v>
      </c>
      <c r="G86" s="17"/>
      <c r="H86" s="17">
        <v>1620</v>
      </c>
      <c r="I86" s="17"/>
      <c r="J86" s="17"/>
      <c r="K86" s="17">
        <f t="shared" si="13"/>
        <v>35400</v>
      </c>
      <c r="L86" s="4">
        <v>42798</v>
      </c>
      <c r="M86" s="13">
        <v>42798</v>
      </c>
      <c r="N86" s="63"/>
      <c r="O86" s="3">
        <v>32280</v>
      </c>
      <c r="P86" s="63"/>
      <c r="Q86" s="63"/>
      <c r="R86" s="56"/>
      <c r="S86" s="28">
        <f t="shared" si="9"/>
        <v>32280</v>
      </c>
      <c r="T86" s="27">
        <f t="shared" si="12"/>
        <v>32280</v>
      </c>
      <c r="U86" s="27">
        <f t="shared" si="10"/>
        <v>0</v>
      </c>
    </row>
    <row r="87" spans="2:21" ht="12.75" customHeight="1" x14ac:dyDescent="0.2">
      <c r="B87" s="2" t="s">
        <v>43</v>
      </c>
      <c r="C87" s="15" t="s">
        <v>178</v>
      </c>
      <c r="D87" s="16" t="s">
        <v>179</v>
      </c>
      <c r="E87" s="17">
        <v>21800</v>
      </c>
      <c r="F87" s="17"/>
      <c r="G87" s="17"/>
      <c r="H87" s="17"/>
      <c r="I87" s="17"/>
      <c r="J87" s="17"/>
      <c r="K87" s="17">
        <f t="shared" si="13"/>
        <v>21800</v>
      </c>
      <c r="L87" s="4">
        <v>42890</v>
      </c>
      <c r="M87" s="13">
        <v>42919</v>
      </c>
      <c r="N87" s="63"/>
      <c r="O87" s="3">
        <v>21800</v>
      </c>
      <c r="P87" s="63"/>
      <c r="Q87" s="63"/>
      <c r="R87" s="56"/>
      <c r="S87" s="28">
        <f t="shared" si="9"/>
        <v>21800</v>
      </c>
      <c r="T87" s="27">
        <f t="shared" si="12"/>
        <v>21800</v>
      </c>
      <c r="U87" s="27">
        <f t="shared" si="10"/>
        <v>0</v>
      </c>
    </row>
    <row r="88" spans="2:21" ht="12.75" customHeight="1" x14ac:dyDescent="0.2">
      <c r="B88" s="2" t="s">
        <v>180</v>
      </c>
      <c r="C88" s="15" t="s">
        <v>178</v>
      </c>
      <c r="D88" s="16" t="s">
        <v>44</v>
      </c>
      <c r="E88" s="19">
        <v>-105486</v>
      </c>
      <c r="F88" s="19"/>
      <c r="G88" s="19"/>
      <c r="H88" s="19"/>
      <c r="I88" s="19"/>
      <c r="J88" s="19"/>
      <c r="K88" s="17">
        <f t="shared" si="13"/>
        <v>-105486</v>
      </c>
      <c r="L88" s="63"/>
      <c r="M88" s="12">
        <v>42821</v>
      </c>
      <c r="N88" s="9">
        <v>-105486</v>
      </c>
      <c r="O88" s="63"/>
      <c r="P88" s="63"/>
      <c r="Q88" s="63"/>
      <c r="R88" s="56"/>
      <c r="S88" s="28">
        <f t="shared" si="9"/>
        <v>-105486</v>
      </c>
      <c r="T88" s="27">
        <f t="shared" si="12"/>
        <v>-105486</v>
      </c>
      <c r="U88" s="27">
        <f t="shared" si="10"/>
        <v>0</v>
      </c>
    </row>
    <row r="89" spans="2:21" ht="12.75" customHeight="1" x14ac:dyDescent="0.2">
      <c r="B89" s="2" t="s">
        <v>181</v>
      </c>
      <c r="C89" s="54" t="s">
        <v>182</v>
      </c>
      <c r="D89" s="16" t="s">
        <v>169</v>
      </c>
      <c r="E89" s="17">
        <v>27355.919999999998</v>
      </c>
      <c r="F89" s="17">
        <v>1271.19</v>
      </c>
      <c r="G89" s="17"/>
      <c r="H89" s="17">
        <v>1372.89</v>
      </c>
      <c r="I89" s="17"/>
      <c r="J89" s="17"/>
      <c r="K89" s="17">
        <f t="shared" si="13"/>
        <v>29999.999999999996</v>
      </c>
      <c r="L89" s="5">
        <v>42824</v>
      </c>
      <c r="M89" s="12">
        <v>42824</v>
      </c>
      <c r="N89" s="63"/>
      <c r="O89" s="3">
        <v>27355.919999999998</v>
      </c>
      <c r="P89" s="63"/>
      <c r="Q89" s="63"/>
      <c r="R89" s="56"/>
      <c r="S89" s="28">
        <f t="shared" si="9"/>
        <v>27355.919999999998</v>
      </c>
      <c r="T89" s="27">
        <f t="shared" si="12"/>
        <v>27355.919999999998</v>
      </c>
      <c r="U89" s="27">
        <f t="shared" si="10"/>
        <v>0</v>
      </c>
    </row>
    <row r="90" spans="2:21" ht="12.75" customHeight="1" x14ac:dyDescent="0.2">
      <c r="B90" s="2" t="s">
        <v>183</v>
      </c>
      <c r="C90" s="15" t="s">
        <v>184</v>
      </c>
      <c r="D90" s="16" t="s">
        <v>185</v>
      </c>
      <c r="E90" s="17">
        <v>68702.83</v>
      </c>
      <c r="F90" s="17">
        <v>3039.95</v>
      </c>
      <c r="G90" s="17"/>
      <c r="H90" s="17"/>
      <c r="I90" s="17"/>
      <c r="J90" s="17"/>
      <c r="K90" s="17">
        <f t="shared" si="13"/>
        <v>71742.78</v>
      </c>
      <c r="L90" s="4">
        <v>42739</v>
      </c>
      <c r="M90" s="13">
        <v>42739</v>
      </c>
      <c r="N90" s="63"/>
      <c r="O90" s="3">
        <v>68702.83</v>
      </c>
      <c r="P90" s="63"/>
      <c r="Q90" s="63"/>
      <c r="R90" s="56"/>
      <c r="S90" s="28">
        <f t="shared" si="9"/>
        <v>68702.83</v>
      </c>
      <c r="T90" s="27">
        <f t="shared" si="12"/>
        <v>68702.83</v>
      </c>
      <c r="U90" s="27">
        <f t="shared" si="10"/>
        <v>0</v>
      </c>
    </row>
    <row r="91" spans="2:21" ht="12.75" customHeight="1" x14ac:dyDescent="0.2">
      <c r="B91" s="2" t="s">
        <v>186</v>
      </c>
      <c r="C91" s="15" t="s">
        <v>187</v>
      </c>
      <c r="D91" s="16" t="s">
        <v>188</v>
      </c>
      <c r="E91" s="17">
        <v>2600000</v>
      </c>
      <c r="F91" s="17"/>
      <c r="G91" s="17"/>
      <c r="H91" s="17"/>
      <c r="I91" s="17"/>
      <c r="J91" s="17"/>
      <c r="K91" s="17">
        <f t="shared" si="13"/>
        <v>2600000</v>
      </c>
      <c r="L91" s="4">
        <v>42005</v>
      </c>
      <c r="M91" s="13">
        <v>42005</v>
      </c>
      <c r="N91" s="63"/>
      <c r="O91" s="63"/>
      <c r="P91" s="63"/>
      <c r="Q91" s="11">
        <v>2600000</v>
      </c>
      <c r="R91" s="58"/>
      <c r="S91" s="28">
        <f t="shared" si="9"/>
        <v>2600000</v>
      </c>
      <c r="T91" s="27">
        <f t="shared" si="12"/>
        <v>2600000</v>
      </c>
      <c r="U91" s="27">
        <f t="shared" si="10"/>
        <v>0</v>
      </c>
    </row>
    <row r="92" spans="2:21" ht="12.75" customHeight="1" x14ac:dyDescent="0.2">
      <c r="B92" s="2" t="s">
        <v>189</v>
      </c>
      <c r="C92" s="15" t="s">
        <v>190</v>
      </c>
      <c r="D92" s="16" t="s">
        <v>191</v>
      </c>
      <c r="E92" s="17">
        <v>16037.78</v>
      </c>
      <c r="F92" s="17">
        <v>745.25</v>
      </c>
      <c r="G92" s="17"/>
      <c r="H92" s="17">
        <v>804.87</v>
      </c>
      <c r="I92" s="17"/>
      <c r="J92" s="17"/>
      <c r="K92" s="17">
        <f t="shared" si="13"/>
        <v>17587.899999999998</v>
      </c>
      <c r="L92" s="5">
        <v>41880</v>
      </c>
      <c r="M92" s="12">
        <v>41850</v>
      </c>
      <c r="N92" s="63"/>
      <c r="O92" s="63"/>
      <c r="P92" s="63"/>
      <c r="Q92" s="3">
        <v>16037.78</v>
      </c>
      <c r="R92" s="57"/>
      <c r="S92" s="28">
        <f t="shared" si="9"/>
        <v>16037.78</v>
      </c>
      <c r="T92" s="27">
        <f t="shared" si="12"/>
        <v>16037.78</v>
      </c>
      <c r="U92" s="27">
        <f t="shared" si="10"/>
        <v>0</v>
      </c>
    </row>
    <row r="93" spans="2:21" ht="12.75" customHeight="1" x14ac:dyDescent="0.2">
      <c r="B93" s="2" t="s">
        <v>192</v>
      </c>
      <c r="C93" s="15" t="s">
        <v>193</v>
      </c>
      <c r="D93" s="16" t="s">
        <v>194</v>
      </c>
      <c r="E93" s="17">
        <v>32280</v>
      </c>
      <c r="F93" s="17">
        <v>1500</v>
      </c>
      <c r="G93" s="17"/>
      <c r="H93" s="17">
        <v>1620</v>
      </c>
      <c r="I93" s="17"/>
      <c r="J93" s="17"/>
      <c r="K93" s="17">
        <f t="shared" si="13"/>
        <v>35400</v>
      </c>
      <c r="L93" s="5">
        <v>42847</v>
      </c>
      <c r="M93" s="12">
        <v>42817</v>
      </c>
      <c r="N93" s="63"/>
      <c r="O93" s="3">
        <v>32280</v>
      </c>
      <c r="P93" s="63"/>
      <c r="Q93" s="63"/>
      <c r="R93" s="56"/>
      <c r="S93" s="28">
        <f t="shared" si="9"/>
        <v>32280</v>
      </c>
      <c r="T93" s="27">
        <f t="shared" si="12"/>
        <v>32280</v>
      </c>
      <c r="U93" s="27">
        <f t="shared" si="10"/>
        <v>0</v>
      </c>
    </row>
    <row r="94" spans="2:21" ht="12.75" customHeight="1" x14ac:dyDescent="0.2">
      <c r="B94" s="2" t="s">
        <v>42</v>
      </c>
      <c r="C94" s="15" t="s">
        <v>195</v>
      </c>
      <c r="D94" s="16" t="s">
        <v>196</v>
      </c>
      <c r="E94" s="17">
        <v>27491.8</v>
      </c>
      <c r="F94" s="17">
        <v>1277.5</v>
      </c>
      <c r="G94" s="17"/>
      <c r="H94" s="17">
        <v>1379.7</v>
      </c>
      <c r="I94" s="17"/>
      <c r="J94" s="17"/>
      <c r="K94" s="17">
        <f t="shared" si="13"/>
        <v>30149</v>
      </c>
      <c r="L94" s="5">
        <v>42838</v>
      </c>
      <c r="M94" s="12">
        <v>42808</v>
      </c>
      <c r="N94" s="63"/>
      <c r="O94" s="3">
        <v>27491.8</v>
      </c>
      <c r="P94" s="63"/>
      <c r="Q94" s="63"/>
      <c r="R94" s="56"/>
      <c r="S94" s="28">
        <f t="shared" si="9"/>
        <v>27491.8</v>
      </c>
      <c r="T94" s="27">
        <f t="shared" si="12"/>
        <v>27491.8</v>
      </c>
      <c r="U94" s="27">
        <f t="shared" si="10"/>
        <v>0</v>
      </c>
    </row>
    <row r="95" spans="2:21" ht="12.75" customHeight="1" x14ac:dyDescent="0.2">
      <c r="B95" s="48" t="s">
        <v>29</v>
      </c>
      <c r="C95" s="44" t="s">
        <v>30</v>
      </c>
      <c r="D95" s="45" t="s">
        <v>31</v>
      </c>
      <c r="E95" s="40">
        <v>132896.76</v>
      </c>
      <c r="F95" s="40">
        <v>6175.5</v>
      </c>
      <c r="G95" s="40"/>
      <c r="H95" s="40">
        <v>6669.54</v>
      </c>
      <c r="I95" s="40"/>
      <c r="J95" s="40"/>
      <c r="K95" s="40">
        <f t="shared" si="13"/>
        <v>145741.80000000002</v>
      </c>
      <c r="L95" s="41">
        <v>42855</v>
      </c>
      <c r="M95" s="50" t="s">
        <v>45</v>
      </c>
      <c r="N95" s="43"/>
      <c r="O95" s="3">
        <v>132896.76</v>
      </c>
      <c r="P95" s="51"/>
      <c r="Q95" s="51"/>
      <c r="R95" s="56"/>
      <c r="S95" s="28">
        <f t="shared" si="9"/>
        <v>132896.76</v>
      </c>
      <c r="T95" s="27">
        <f t="shared" ref="T95:T98" si="14">+N95+O95+P95+Q95</f>
        <v>132896.76</v>
      </c>
      <c r="U95" s="27">
        <f t="shared" ref="U95:U99" si="15">+S95-T95</f>
        <v>0</v>
      </c>
    </row>
    <row r="96" spans="2:21" ht="12.75" customHeight="1" x14ac:dyDescent="0.2">
      <c r="B96" s="48" t="s">
        <v>21</v>
      </c>
      <c r="C96" s="44" t="s">
        <v>22</v>
      </c>
      <c r="D96" s="45" t="s">
        <v>23</v>
      </c>
      <c r="E96" s="40">
        <v>31915.24</v>
      </c>
      <c r="F96" s="40">
        <v>1483.06</v>
      </c>
      <c r="G96" s="40"/>
      <c r="H96" s="40">
        <v>1601.7</v>
      </c>
      <c r="I96" s="40"/>
      <c r="J96" s="40"/>
      <c r="K96" s="40">
        <f t="shared" si="13"/>
        <v>35000</v>
      </c>
      <c r="L96" s="41">
        <v>42855</v>
      </c>
      <c r="M96" s="50" t="s">
        <v>45</v>
      </c>
      <c r="N96" s="52"/>
      <c r="O96" s="52">
        <v>31915.24</v>
      </c>
      <c r="P96" s="52"/>
      <c r="Q96" s="52"/>
      <c r="R96" s="59"/>
      <c r="S96" s="28">
        <f t="shared" si="9"/>
        <v>31915.24</v>
      </c>
      <c r="T96" s="27">
        <f t="shared" si="14"/>
        <v>31915.24</v>
      </c>
      <c r="U96" s="27">
        <f t="shared" si="15"/>
        <v>0</v>
      </c>
    </row>
    <row r="97" spans="2:21" ht="12.75" customHeight="1" x14ac:dyDescent="0.2">
      <c r="B97" s="48" t="s">
        <v>24</v>
      </c>
      <c r="C97" s="44" t="s">
        <v>25</v>
      </c>
      <c r="D97" s="45" t="s">
        <v>46</v>
      </c>
      <c r="E97" s="40">
        <v>31915.24</v>
      </c>
      <c r="F97" s="40">
        <v>1483.06</v>
      </c>
      <c r="G97" s="40"/>
      <c r="H97" s="40">
        <v>1601.7</v>
      </c>
      <c r="I97" s="40"/>
      <c r="J97" s="40"/>
      <c r="K97" s="40">
        <f t="shared" si="13"/>
        <v>35000</v>
      </c>
      <c r="L97" s="41">
        <v>42846</v>
      </c>
      <c r="M97" s="42"/>
      <c r="N97" s="52"/>
      <c r="O97" s="52">
        <v>31915.24</v>
      </c>
      <c r="P97" s="52"/>
      <c r="Q97" s="52"/>
      <c r="R97" s="59"/>
      <c r="S97" s="28">
        <f t="shared" si="9"/>
        <v>31915.24</v>
      </c>
      <c r="T97" s="27">
        <f t="shared" si="14"/>
        <v>31915.24</v>
      </c>
      <c r="U97" s="27">
        <f t="shared" si="15"/>
        <v>0</v>
      </c>
    </row>
    <row r="98" spans="2:21" ht="23.25" customHeight="1" x14ac:dyDescent="0.2">
      <c r="B98" s="48" t="s">
        <v>37</v>
      </c>
      <c r="C98" s="44" t="s">
        <v>38</v>
      </c>
      <c r="D98" s="45" t="s">
        <v>39</v>
      </c>
      <c r="E98" s="40">
        <v>397546.72</v>
      </c>
      <c r="F98" s="40"/>
      <c r="G98" s="40"/>
      <c r="H98" s="40"/>
      <c r="I98" s="40"/>
      <c r="J98" s="40"/>
      <c r="K98" s="40">
        <f t="shared" si="13"/>
        <v>397546.72</v>
      </c>
      <c r="L98" s="41">
        <v>42846</v>
      </c>
      <c r="M98" s="50">
        <v>42846</v>
      </c>
      <c r="N98" s="52">
        <v>397546.72</v>
      </c>
      <c r="O98" s="52"/>
      <c r="P98" s="52"/>
      <c r="Q98" s="52"/>
      <c r="R98" s="59"/>
      <c r="S98" s="28">
        <f t="shared" si="9"/>
        <v>397546.72</v>
      </c>
      <c r="T98" s="27">
        <f t="shared" si="14"/>
        <v>397546.72</v>
      </c>
      <c r="U98" s="27">
        <f t="shared" si="15"/>
        <v>0</v>
      </c>
    </row>
    <row r="99" spans="2:21" x14ac:dyDescent="0.2">
      <c r="B99" s="67" t="s">
        <v>12</v>
      </c>
      <c r="C99" s="67"/>
      <c r="D99" s="67"/>
      <c r="E99" s="68">
        <f>SUM(E8:E98)</f>
        <v>5583529.9500000002</v>
      </c>
      <c r="F99" s="68">
        <f t="shared" ref="F99:J99" si="16">SUM(F8:F98)</f>
        <v>116371.70999999999</v>
      </c>
      <c r="G99" s="68">
        <f t="shared" si="16"/>
        <v>641525.19999999995</v>
      </c>
      <c r="H99" s="68">
        <f t="shared" si="16"/>
        <v>53498.76999999999</v>
      </c>
      <c r="I99" s="68">
        <f t="shared" si="16"/>
        <v>0</v>
      </c>
      <c r="J99" s="68">
        <f t="shared" si="16"/>
        <v>0</v>
      </c>
      <c r="K99" s="68">
        <f>SUM(K8:K98)</f>
        <v>6394925.629999999</v>
      </c>
      <c r="L99" s="68"/>
      <c r="M99" s="68"/>
      <c r="N99" s="68">
        <f>SUM(N8:N98)</f>
        <v>1847363.22</v>
      </c>
      <c r="O99" s="68">
        <f t="shared" ref="O99:Q99" si="17">SUM(O8:O98)</f>
        <v>866289.43</v>
      </c>
      <c r="P99" s="68">
        <f t="shared" si="17"/>
        <v>72275.929999999993</v>
      </c>
      <c r="Q99" s="68">
        <f t="shared" si="17"/>
        <v>2797601.3699999996</v>
      </c>
      <c r="R99" s="26"/>
      <c r="U99" s="27">
        <f t="shared" si="15"/>
        <v>0</v>
      </c>
    </row>
    <row r="100" spans="2:21" x14ac:dyDescent="0.2">
      <c r="Q100" s="27"/>
      <c r="R100" s="27"/>
    </row>
    <row r="101" spans="2:21" x14ac:dyDescent="0.2">
      <c r="Q101" s="27"/>
      <c r="R101" s="27"/>
    </row>
    <row r="104" spans="2:21" ht="15" hidden="1" x14ac:dyDescent="0.2">
      <c r="B104" s="33" t="s">
        <v>17</v>
      </c>
    </row>
    <row r="105" spans="2:21" ht="15" hidden="1" x14ac:dyDescent="0.2">
      <c r="B105" s="33"/>
    </row>
    <row r="106" spans="2:21" ht="16.5" hidden="1" x14ac:dyDescent="0.2">
      <c r="B106" s="33" t="s">
        <v>18</v>
      </c>
    </row>
    <row r="107" spans="2:21" ht="16.5" hidden="1" x14ac:dyDescent="0.2">
      <c r="B107" s="34"/>
    </row>
    <row r="108" spans="2:21" ht="16.5" hidden="1" x14ac:dyDescent="0.2">
      <c r="B108" s="34" t="s">
        <v>19</v>
      </c>
    </row>
    <row r="109" spans="2:21" ht="16.5" hidden="1" x14ac:dyDescent="0.2">
      <c r="B109" s="34"/>
    </row>
    <row r="110" spans="2:21" ht="16.5" hidden="1" x14ac:dyDescent="0.2">
      <c r="B110" s="34" t="s">
        <v>20</v>
      </c>
    </row>
    <row r="111" spans="2:21" ht="15" hidden="1" x14ac:dyDescent="0.2">
      <c r="B111" s="33"/>
    </row>
    <row r="112" spans="2:21" hidden="1" x14ac:dyDescent="0.2">
      <c r="B112" t="s">
        <v>27</v>
      </c>
      <c r="D112" s="36"/>
    </row>
    <row r="113" spans="2:4" hidden="1" x14ac:dyDescent="0.2">
      <c r="B113" t="s">
        <v>26</v>
      </c>
      <c r="D113" s="35"/>
    </row>
    <row r="114" spans="2:4" hidden="1" x14ac:dyDescent="0.2">
      <c r="B114" t="s">
        <v>28</v>
      </c>
      <c r="D114" s="37"/>
    </row>
    <row r="115" spans="2:4" hidden="1" x14ac:dyDescent="0.2">
      <c r="B115" t="s">
        <v>35</v>
      </c>
      <c r="D115" s="39"/>
    </row>
    <row r="116" spans="2:4" hidden="1" x14ac:dyDescent="0.2"/>
    <row r="117" spans="2:4" hidden="1" x14ac:dyDescent="0.2"/>
  </sheetData>
  <mergeCells count="1">
    <mergeCell ref="F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al 30042017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instalador</dc:creator>
  <cp:lastModifiedBy>Yenny Acosta Hernandez</cp:lastModifiedBy>
  <dcterms:created xsi:type="dcterms:W3CDTF">2017-04-26T19:28:22Z</dcterms:created>
  <dcterms:modified xsi:type="dcterms:W3CDTF">2017-05-03T15:51:56Z</dcterms:modified>
</cp:coreProperties>
</file>