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7740" activeTab="0"/>
  </bookViews>
  <sheets>
    <sheet name="Ctas. P. Pagar Sup.30112016" sheetId="1" r:id="rId1"/>
  </sheets>
  <definedNames/>
  <calcPr fullCalcOnLoad="1"/>
</workbook>
</file>

<file path=xl/sharedStrings.xml><?xml version="1.0" encoding="utf-8"?>
<sst xmlns="http://schemas.openxmlformats.org/spreadsheetml/2006/main" count="600" uniqueCount="359">
  <si>
    <t>A010010011500000012</t>
  </si>
  <si>
    <t>A010010011500000003</t>
  </si>
  <si>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</si>
  <si>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</si>
  <si>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</si>
  <si>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</si>
  <si>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</si>
  <si>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</si>
  <si>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</si>
  <si>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</si>
  <si>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</si>
  <si>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</si>
  <si>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</si>
  <si>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</si>
  <si>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</si>
  <si>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</si>
  <si>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</si>
  <si>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</si>
  <si>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</si>
  <si>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</si>
  <si>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</si>
  <si>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</si>
  <si>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</si>
  <si>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</si>
  <si>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</si>
  <si>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</si>
  <si>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</si>
  <si>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</si>
  <si>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</si>
  <si>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</si>
  <si>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</si>
  <si>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</si>
  <si>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</si>
  <si>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</si>
  <si>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</si>
  <si>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</si>
  <si>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</si>
  <si>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</si>
  <si>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</si>
  <si>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</si>
  <si>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</si>
  <si>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</si>
  <si>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</si>
  <si>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</si>
  <si>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</si>
  <si>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</si>
  <si>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</si>
  <si>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</si>
  <si>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</si>
  <si>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</si>
  <si>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</si>
  <si>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</si>
  <si>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A010010011500000106</t>
  </si>
  <si>
    <t>A010010011500000110</t>
  </si>
  <si>
    <t>A010010011500000111</t>
  </si>
  <si>
    <t>A010010011500000289</t>
  </si>
  <si>
    <t>A010010011500000293</t>
  </si>
  <si>
    <t>A010010011500000170</t>
  </si>
  <si>
    <t>A100140011500008556</t>
  </si>
  <si>
    <t>A070030011500000473</t>
  </si>
  <si>
    <t>A030010011500009373</t>
  </si>
  <si>
    <t>A030010011500009383</t>
  </si>
  <si>
    <t>A030010011500009384</t>
  </si>
  <si>
    <t>A01001001010000005</t>
  </si>
  <si>
    <t>A010010011500000355</t>
  </si>
  <si>
    <t>A010010011500000356</t>
  </si>
  <si>
    <t>A010010011500000032</t>
  </si>
  <si>
    <t>A010010011500000033</t>
  </si>
  <si>
    <t>A010010011500000039</t>
  </si>
  <si>
    <t>A010010011500000006</t>
  </si>
  <si>
    <t>A010010011500003944</t>
  </si>
  <si>
    <t>A010010011500000042</t>
  </si>
  <si>
    <t>A010010011500000043</t>
  </si>
  <si>
    <t>A010010011500000044</t>
  </si>
  <si>
    <t>A010010011500000159</t>
  </si>
  <si>
    <t>A010010011500001833</t>
  </si>
  <si>
    <t>A010010011500000108</t>
  </si>
  <si>
    <t>A030030011500007163</t>
  </si>
  <si>
    <t>A010010011500000547</t>
  </si>
  <si>
    <t>A010010011500000584</t>
  </si>
  <si>
    <t>A010010011500000585</t>
  </si>
  <si>
    <t>A010010011500000144</t>
  </si>
  <si>
    <t>A010010011500000010.</t>
  </si>
  <si>
    <t>P010010011502768514.</t>
  </si>
  <si>
    <t>A010010011500000290</t>
  </si>
  <si>
    <t>A010010011500000291</t>
  </si>
  <si>
    <t>A010010011500000292</t>
  </si>
  <si>
    <t>A010010011500000036</t>
  </si>
  <si>
    <t>A010010011500000201</t>
  </si>
  <si>
    <t>A010010011500000202</t>
  </si>
  <si>
    <t>A010010011500000211</t>
  </si>
  <si>
    <t>A010010011500000214</t>
  </si>
  <si>
    <t>NCF VARIOS. VER NOT</t>
  </si>
  <si>
    <t>A010010011500000135</t>
  </si>
  <si>
    <t>A010010011500000008</t>
  </si>
  <si>
    <t>A010010011500000009</t>
  </si>
  <si>
    <t>A010010011500000010</t>
  </si>
  <si>
    <t>A010010011500000473</t>
  </si>
  <si>
    <t>A010010011500002042</t>
  </si>
  <si>
    <t>A010010011500000071</t>
  </si>
  <si>
    <t>A010010011500000486</t>
  </si>
  <si>
    <t>A010010011500000492</t>
  </si>
  <si>
    <t>A010010011500000739</t>
  </si>
  <si>
    <t>P010010011502488331</t>
  </si>
  <si>
    <t>P010010011502488332</t>
  </si>
  <si>
    <t>P010010011502488334</t>
  </si>
  <si>
    <t>A010010011500002265</t>
  </si>
  <si>
    <t>A010010011500001641</t>
  </si>
  <si>
    <t>A010010011500000125</t>
  </si>
  <si>
    <t>A010010011500000277</t>
  </si>
  <si>
    <t>A010010011500012969</t>
  </si>
  <si>
    <t>A010010011500012969.</t>
  </si>
  <si>
    <t>A010010011500012978</t>
  </si>
  <si>
    <t>A010010011500013018</t>
  </si>
  <si>
    <t>A010010011500013026</t>
  </si>
  <si>
    <t>A010010011500013081</t>
  </si>
  <si>
    <t>A010010011500000020</t>
  </si>
  <si>
    <t>A010010011500000447</t>
  </si>
  <si>
    <t>A020010021500000002</t>
  </si>
  <si>
    <t>A010010011500000412</t>
  </si>
  <si>
    <t>A030030011500002165</t>
  </si>
  <si>
    <t>A010010011500000016</t>
  </si>
  <si>
    <t>A010010011500000267.</t>
  </si>
  <si>
    <t>A010010011500000274.</t>
  </si>
  <si>
    <t>A010010011500002295</t>
  </si>
  <si>
    <t>A010010011500002296</t>
  </si>
  <si>
    <t>A010010011500000061</t>
  </si>
  <si>
    <t>A010010011500000072</t>
  </si>
  <si>
    <t>A010010011500009098</t>
  </si>
  <si>
    <t>DA-12016-248</t>
  </si>
  <si>
    <t>A010010011500000024</t>
  </si>
  <si>
    <t>P010010011502771729</t>
  </si>
  <si>
    <t>A010010011500000324</t>
  </si>
  <si>
    <t>A010010011500000325</t>
  </si>
  <si>
    <t>A010010011500000326</t>
  </si>
  <si>
    <t>A010010011500000074</t>
  </si>
  <si>
    <t>A010010011500000075</t>
  </si>
  <si>
    <t>A010010511500004758</t>
  </si>
  <si>
    <t>A010010511500004785</t>
  </si>
  <si>
    <t>TERRENO SATGO.</t>
  </si>
  <si>
    <t>A060010011500002987</t>
  </si>
  <si>
    <t>A010010011500004380.</t>
  </si>
  <si>
    <t>A010010011500000236</t>
  </si>
  <si>
    <t>A010010011500000236.</t>
  </si>
  <si>
    <t>FACTURA No.</t>
  </si>
  <si>
    <t>ABOGADO, CONSULTORES &amp;
MEDIADORES AD</t>
  </si>
  <si>
    <t>AD CREATIVE SUITE &amp;
MULTISERVICES,</t>
  </si>
  <si>
    <t>ADMINISTRACION &amp;
ATESORAMIENTOS D</t>
  </si>
  <si>
    <t>ANDRES ALBERTO SOTO SIGARAN</t>
  </si>
  <si>
    <t>CEI-RD</t>
  </si>
  <si>
    <t>CENTRO COMERCIAL CORAL MALL</t>
  </si>
  <si>
    <t>CENTRO ESPECIALIZADO DE
COMPUTACIÓN,</t>
  </si>
  <si>
    <t>CENTRO INTERNACIONAL DE
COMUNICACION</t>
  </si>
  <si>
    <t>CHAHEDE GROUP, SRL</t>
  </si>
  <si>
    <t>CISUS HOLDING, SRL</t>
  </si>
  <si>
    <t>COMERCIAL ANDALUCIA SRL</t>
  </si>
  <si>
    <t>DAAR-MEDIA</t>
  </si>
  <si>
    <t>DASERVICE AUTO</t>
  </si>
  <si>
    <t>DISTRIBUIDORA Y SERVICIOS
DIVERSOS</t>
  </si>
  <si>
    <t>DUCTO LIMPIO S D, SRL.</t>
  </si>
  <si>
    <t>E&amp;C MULTISERVICES, EIRL</t>
  </si>
  <si>
    <t>EDITORA LISTIN DIARIO, C. POR A.</t>
  </si>
  <si>
    <t>ELECTROMECANICA GARCIA, SRL</t>
  </si>
  <si>
    <t>EMILIO PEREZ</t>
  </si>
  <si>
    <t>ENMANUEL DE JESUS MENDOZA</t>
  </si>
  <si>
    <t>EVA ROSSINA GARCIA MARTINEZ</t>
  </si>
  <si>
    <t>FELIPE NERY ROMERO SANCHEZ</t>
  </si>
  <si>
    <t>GREYSIS TELEVISION NEW SRL</t>
  </si>
  <si>
    <t>GRUPO DE MEDIOS PANORAMA
GMP, SRL</t>
  </si>
  <si>
    <t>GRUPO MORLA SRL</t>
  </si>
  <si>
    <t>JACUS PUBLICITARIA EIRL</t>
  </si>
  <si>
    <t>JALAO, SRL</t>
  </si>
  <si>
    <t>JENMARIP SRL</t>
  </si>
  <si>
    <t>JL EDITORA S R L</t>
  </si>
  <si>
    <t>JORMARI SRL</t>
  </si>
  <si>
    <t>JOSE PATRICIO PERALTA GUZMAN</t>
  </si>
  <si>
    <t>JOSE STALIN MEJIA LOZANO</t>
  </si>
  <si>
    <t>JUAN MANUEL GUERRERO DE
JESUS</t>
  </si>
  <si>
    <t>JUMARGA S R L</t>
  </si>
  <si>
    <t>MARTA DORIS PANTALEON</t>
  </si>
  <si>
    <t>MG GENERAL SUPPLY, S.A.</t>
  </si>
  <si>
    <t>MICRO &amp; MINICOMPUTADORES S A</t>
  </si>
  <si>
    <t>MOCA DIGITAL GOLD SRL</t>
  </si>
  <si>
    <t>MULTIFOODS GM DOMINICANA,
SRL</t>
  </si>
  <si>
    <t>NEMUNAS, SRL</t>
  </si>
  <si>
    <t>OFFITEK, SRL</t>
  </si>
  <si>
    <t>PASTOR A. ORTIZ PIMENTEL</t>
  </si>
  <si>
    <t>PORTERHOUSE, SRL</t>
  </si>
  <si>
    <t>PP OPERACIONES, SRL</t>
  </si>
  <si>
    <t>PRISMA, SRL</t>
  </si>
  <si>
    <t>PRODUCTIVE BUSINESS
SOLUTIONS DOMINI</t>
  </si>
  <si>
    <t>PRODUCTORA LEDESMA SRL</t>
  </si>
  <si>
    <t>PRODUCTORA MDR, SRL</t>
  </si>
  <si>
    <t>PROMOCIONES Y PROYECTOS,
S.A., Y/O</t>
  </si>
  <si>
    <t>PROVEEDORA DE BIENES Y
SERVICIOS HC</t>
  </si>
  <si>
    <t>PUBLICACIONES AHORA, C. POR A.,</t>
  </si>
  <si>
    <t>R-SOSA CONSTRUCTORA</t>
  </si>
  <si>
    <t>REYES DE JESUS NOVA HIERRO</t>
  </si>
  <si>
    <t>ROMEO ENRIQUE REYES CUEVAS</t>
  </si>
  <si>
    <t>ROSA MARIA TAVAREZ PAREDES</t>
  </si>
  <si>
    <t>SILVIA MARTINA INFANTE TORIVIO</t>
  </si>
  <si>
    <t>SINTESIS SRL</t>
  </si>
  <si>
    <t>SUNIX PETROLEUM, SRL</t>
  </si>
  <si>
    <t>SUPERINTENDENCIA DE SEGUROS</t>
  </si>
  <si>
    <t>SYNTES, SRL</t>
  </si>
  <si>
    <t>TECNI-PISOS S A</t>
  </si>
  <si>
    <t>TECNOELITE SRL</t>
  </si>
  <si>
    <t>V Y V COMUNICACIONES Y
EVENTOS SRL</t>
  </si>
  <si>
    <t>YIBUTY INVESTMENT, SRL</t>
  </si>
  <si>
    <t>NOMBRE PROVEEDOR</t>
  </si>
  <si>
    <t>50 EJEMPLARES CODIGO DE TRAB.</t>
  </si>
  <si>
    <t>CATALOGOS IMPRESOS FULL COLORS</t>
  </si>
  <si>
    <t>IMPLEM. DE PROYECTO OCTUB 2016</t>
  </si>
  <si>
    <t>COLOCACION SPOT PUBLICITARIO</t>
  </si>
  <si>
    <t>CENA EJECUTIVA ENT.CERTIFICADO</t>
  </si>
  <si>
    <t>ASESORIA LEGAL, NOVEMBRE 2016</t>
  </si>
  <si>
    <t>CENA EJECUTIVA CON INNOVADORES</t>
  </si>
  <si>
    <t>PUBLICIDAD NOVIEMBRE 2016</t>
  </si>
  <si>
    <t>CONSTRUCCION 4TO NIVEL ONAPI</t>
  </si>
  <si>
    <t>ASESORIA FINANCIERA NOV. 2016</t>
  </si>
  <si>
    <t>TICKET COMBUSTIBLE NOV. 2016</t>
  </si>
  <si>
    <t>TICKETS COMBUSTIBLE OPERATIVO</t>
  </si>
  <si>
    <t>REG.DEUDA RD$2,600,000.00</t>
  </si>
  <si>
    <t>TANQUE DE OXIGENO, GAS Y ACETI</t>
  </si>
  <si>
    <t>DESCRIPCION</t>
  </si>
  <si>
    <t>MONTO NETO</t>
  </si>
  <si>
    <t>CODIA</t>
  </si>
  <si>
    <t>VALOR BRUTO RD$</t>
  </si>
  <si>
    <t>FECHA DE VENCIMIENTO</t>
  </si>
  <si>
    <t>FECHA DE DOCUMENTO</t>
  </si>
  <si>
    <t>PERIODO ACTUAL</t>
  </si>
  <si>
    <t>1 - 30 días</t>
  </si>
  <si>
    <t>- 60 días</t>
  </si>
  <si>
    <t>61 y más</t>
  </si>
  <si>
    <t>ARTICULO DE LIMP. Y DESECHABLE</t>
  </si>
  <si>
    <t>MANT AIRE</t>
  </si>
  <si>
    <t>A010010011500000037</t>
  </si>
  <si>
    <t>WIND TELECOM</t>
  </si>
  <si>
    <t>A020030011500011090</t>
  </si>
  <si>
    <t>A010010011150000173</t>
  </si>
  <si>
    <t>TRANSPORTE DE VALORES DESDE LA OFICINA ONAPI ORIENTAL A LA PRINCIPAL</t>
  </si>
  <si>
    <t>PUBLICIDAD SEPTIEMBRE 2016</t>
  </si>
  <si>
    <t>PUBLICIDAD OCTUBRE 2016</t>
  </si>
  <si>
    <t>ALMUERZO DESDE EL  31 OCT.AL 4 NOV. 2016 COLABORADORES DE LA INSTITUCION</t>
  </si>
  <si>
    <t>ALMUERZO DESDE EL  7 AL 11 NOVIEMBRE DEL  2016 COLABORADORES DE LA INSTITUCION</t>
  </si>
  <si>
    <t>ALMUERZO DESDE EL  14 AL 18 NOV. 2016 COLABORADORES DE LA INSTITUCION</t>
  </si>
  <si>
    <t>IMPL. DE PROYECTO CATI  SEPT. 2016</t>
  </si>
  <si>
    <t>ALQUILER DE ESPACIO OFICINA ORIENTAL 2014-2015</t>
  </si>
  <si>
    <t>CUOTA EXTRAORDINARIA  ALQUILER DE ESPACIO ONAPI ORIENTAL 10/24</t>
  </si>
  <si>
    <t>ADORNO DECORACION ARBOL NAVIDAD DE LA INSTITUCION</t>
  </si>
  <si>
    <t xml:space="preserve">COMPRA DE ADORNOS DE ARBOL Y DECORACION NAVIDEÑA DE LA INSTITUCION </t>
  </si>
  <si>
    <t>CENTRO CUESTA NACIONAL C.
POR A.</t>
  </si>
  <si>
    <t>CENTRO ESPECIALIZADO DE
COMPUTACIÓN</t>
  </si>
  <si>
    <t>TABLET P/PREMIOS COMPETENCIA BUSQUEDA DE DATOS DE PATENTES</t>
  </si>
  <si>
    <t>COMPRA DE TONERS</t>
  </si>
  <si>
    <t>ADQUISICION  DE IMPRESORA OFICINA DE  SAN FRANCISCO DE MACORIS</t>
  </si>
  <si>
    <t>TALLER DE ORATORIA MODERNA COLABORADORA DE COMUNICACION</t>
  </si>
  <si>
    <t>COMPRA DE COPAS DE CRISTAL</t>
  </si>
  <si>
    <t>COMPUTADORAS DOMINICANAS
(COMPUDONSA)</t>
  </si>
  <si>
    <t>COMPRA DE LIMPIEZA Y DESECHABLE</t>
  </si>
  <si>
    <t>SERVCIOS DE DECORACION SALON FIESTA NAVIDAD</t>
  </si>
  <si>
    <t>SERVICIOS DE IMPRESION DE BANER CAUNTER</t>
  </si>
  <si>
    <t>SERVICIOS DE MANTENIMIENTO DE VEHICULO</t>
  </si>
  <si>
    <t>SERVICIOS DE IMPRESION Y  TARJETAS FORMULARIOS</t>
  </si>
  <si>
    <t>SERVICIOS DE LIMPIEZA Y MANT. DE DUCTOS</t>
  </si>
  <si>
    <t>SERVICIOS DE ARTICULOS DE  LIMPIEZA</t>
  </si>
  <si>
    <t>RENOVACION SUSCRIPCION ANNUAL 2016-2017</t>
  </si>
  <si>
    <t>MANT. AIRE BEBEDORA Y BOMBA DE AGUA</t>
  </si>
  <si>
    <t>MANT. AIRE GAS AIRE DE SALON DE CONFERENCIA</t>
  </si>
  <si>
    <t>ASESORIA MEDICA NOV. 2015</t>
  </si>
  <si>
    <t>ASESORIA MEDICA   DIC. 2015</t>
  </si>
  <si>
    <t>PUBLICIDAD  MAYO 2016</t>
  </si>
  <si>
    <t>PUBLICIDAD JUNIO 2016</t>
  </si>
  <si>
    <t>PUBLICIDAD JULIO 2016</t>
  </si>
  <si>
    <t>PUBLICIDAD AGOSTO 2016</t>
  </si>
  <si>
    <t>MATERIALES DE CONSTRUCCION DE PROYECTO A COLABORADORES</t>
  </si>
  <si>
    <t>CENA EJECUTIVA ENTREGA CERTIFICACION</t>
  </si>
  <si>
    <t>CENA EJECUTIVA ENTREGA CERTIFICADO</t>
  </si>
  <si>
    <t xml:space="preserve">COMPRA CERTIFICADO DE SEGURIDAD </t>
  </si>
  <si>
    <t>PUBLICIDAD NOV/DICIEMBRE 2015</t>
  </si>
  <si>
    <t>PUBLICIDAD DIC. 2015/ENE 2016</t>
  </si>
  <si>
    <t>A010010011500000138</t>
  </si>
  <si>
    <t>A010010011500000142</t>
  </si>
  <si>
    <t>PUBLICIDAD ENERO/FEBRER 2016</t>
  </si>
  <si>
    <t>A010010011500000002</t>
  </si>
  <si>
    <t>SERVICIOS DE MAESTRIA DE CEREMONIA ACTIVIDAD CONSTRUYENDO MARCAS SOLIDAS</t>
  </si>
  <si>
    <t>MANT. PLANTA ELECTRICA  DIC. 2015</t>
  </si>
  <si>
    <t>PUBLICIDAD FEBRERO 2015</t>
  </si>
  <si>
    <t>PUBLICIDAD MARZO 2015</t>
  </si>
  <si>
    <t>P[UBLICIDAD OCTUBRE 2016</t>
  </si>
  <si>
    <t>PUBLICIDAD,ABRIL 2016</t>
  </si>
  <si>
    <t>COMPRA DE ARTICULOS DE LIMPIEZA</t>
  </si>
  <si>
    <t>ADQUISICION DE EQUIPO DE COMPUTO</t>
  </si>
  <si>
    <t>COMPRA DE COMESTIBLES PARA LA INSTITUCION</t>
  </si>
  <si>
    <t>COMPRA DE CABLE Y PEDESTAL Y BOCINA</t>
  </si>
  <si>
    <t xml:space="preserve">COMPRA DE TONERS PARA LA INSTITUCION </t>
  </si>
  <si>
    <t>ADQUISICION DE EQUIPOS DE COMUNICACION</t>
  </si>
  <si>
    <t>COMPRA DE SUMINISTRO DE OFICINA</t>
  </si>
  <si>
    <t>COMPRA DE TONERS Y CARTUCHOS</t>
  </si>
  <si>
    <t>MEMORIA USB PARA PREMIO COMPETENCIA EN BUSQUEDA DE BASE DE PATENTES</t>
  </si>
  <si>
    <t>COMPRA DE TONERS Y CARTUCHOS PARA LA INSTITUCION</t>
  </si>
  <si>
    <t>SERVCIOS DE CERTIFICACION NOTARIALES</t>
  </si>
  <si>
    <t>ALMUERZO FUNCIONARIOS DE LA ONAPI CON INVESTIGADORES DOMINIANOS SOBRE LA PATENTE DE LA PUCMM</t>
  </si>
  <si>
    <t>COMPRA DE ARTICULOS DESECHABLES</t>
  </si>
  <si>
    <t>PUBLICIDAD NOVIEMBRE 2015</t>
  </si>
  <si>
    <t>PUBLICIDAD  DICIEMBRE 2015</t>
  </si>
  <si>
    <t>BUFFET Y BEBIDAS FIESTA DE NAVIDEÑA DE LA INSTITUCION</t>
  </si>
  <si>
    <t>BEBIDAS EVENTOS FIESTA NAVIDAD DE LA INSTITUCION</t>
  </si>
  <si>
    <t>COMPRA DE COMESTIBLES , CAFÉ OTROS</t>
  </si>
  <si>
    <t>BOLETIN 1RA QUINC. NOV. 2016</t>
  </si>
  <si>
    <t>ASESORIA NOVIEMBRE 2016</t>
  </si>
  <si>
    <t xml:space="preserve">COMPRA DE TONERS </t>
  </si>
  <si>
    <t>SEVICIOS DE CRISTALIZADOS DE PISO</t>
  </si>
  <si>
    <t>COMPRA DE ARTICULOS FERRETEROS</t>
  </si>
  <si>
    <t xml:space="preserve">SE LE  HA COMUNICADO AL PROVEEDOR EN REPETIDAS OCASIONES SE REGISTRE COMO BENEFICIARIO SE HABLO CON LA SRA. AMARILIS GRULLON  </t>
  </si>
  <si>
    <t>DEPARTAMENTO DE JURIDICA A LA ESPERA DE DATOS SOLICITADOS AL PROVEEDOR</t>
  </si>
  <si>
    <t>FALTA REGISTRO BENEFICIARIO</t>
  </si>
  <si>
    <t xml:space="preserve">FALTA UNA DOCUMENTACION DE CONTRATO </t>
  </si>
  <si>
    <t>A010010011500000005</t>
  </si>
  <si>
    <t xml:space="preserve">NO ESTA AL DIA CON EL PAGO DEL IMPUESTO </t>
  </si>
  <si>
    <t>UCGRD NO ACEPTA NO ESTA COMPLETO EXPEDIENTE</t>
  </si>
  <si>
    <t xml:space="preserve">SE HIZO LIB. Y FUE ANULADO , PASADA PARA PAGO </t>
  </si>
  <si>
    <t>SERVICIOS DE LEGALIZACION DE CONTRATOS</t>
  </si>
  <si>
    <t>DOCUMENTO DEVUELTO  POR LA UCGRD</t>
  </si>
  <si>
    <t>11/24/2016</t>
  </si>
  <si>
    <t>12/24/2016</t>
  </si>
  <si>
    <t>NO ESTAN AL DIA CON EL IMPUESTOS</t>
  </si>
  <si>
    <t>DEVUELTA POR LA UGRD</t>
  </si>
  <si>
    <t>FACTURAS FUERA DE CONTRATOS</t>
  </si>
  <si>
    <t>DEVUELTO  POR LA UNIDAD FINANCIERA A CONTROL INTERNO DEBIDO A QUE LA EMPRESA NO PUIEDE PRESENTAR CERTIFICACION DE IMPUESTOS POR PROCESO LEGAL</t>
  </si>
  <si>
    <t>FALTA CONSULTORIA JURIDICA TERMINAR PROCESO LEGAL</t>
  </si>
  <si>
    <t>A LA ESPERA DE DOCUMENTACION LEGAL EMPRESA  CAMBIO EL NOMBRE DE LA MISMA</t>
  </si>
  <si>
    <t>TOTAL GENERAL</t>
  </si>
  <si>
    <t>INTERNET NOVIEMBRE 2016</t>
  </si>
  <si>
    <t>12/26/2016</t>
  </si>
  <si>
    <t>11/26/2016</t>
  </si>
  <si>
    <t>Nota: este monto está sujeto a la finalización y cubicación Final del Proyecto</t>
  </si>
  <si>
    <t>P010010011502872423</t>
  </si>
  <si>
    <t>JOSE AGUSTIN GARCIA PEREZ</t>
  </si>
  <si>
    <t>SERVICIOS LEGALES CORRESP. AL MES DE NOV. DEL 2016</t>
  </si>
  <si>
    <t>11/23/2016</t>
  </si>
  <si>
    <t>12/23/2016</t>
  </si>
  <si>
    <t>JOSE ANTONIO LOPEZ NADAL</t>
  </si>
  <si>
    <t>SERVICIOS EN MATERIA FINANCIERA NOV. 2016</t>
  </si>
  <si>
    <t>11/28/2016</t>
  </si>
  <si>
    <t>12/28/2016</t>
  </si>
  <si>
    <t>A010010011500000365</t>
  </si>
  <si>
    <t>A010010011500000294</t>
  </si>
  <si>
    <t>A01001001150000004</t>
  </si>
  <si>
    <t>MW PUERTAS Y VENTANAS</t>
  </si>
  <si>
    <t>REPARACION Y MANTENIMIENTO DE PUERTA FLOTANTE DE SERVICIO AL CLIENTE</t>
  </si>
  <si>
    <t>11/14/2016</t>
  </si>
  <si>
    <t>12/14/2016</t>
  </si>
  <si>
    <t xml:space="preserve">   OFICINA NACIONAL DE LA  PROPIEDAD INDUSTRIAL</t>
  </si>
  <si>
    <t xml:space="preserve">   RELACION DE CUENTAS POR PAGAR POR ANTIGUEDAD DE SALDOS AL 30 DE NOVIEMBRE  DEL 2016</t>
  </si>
  <si>
    <t>PREPARADO POR:</t>
  </si>
  <si>
    <t>DIVISION DE CONTABILIDAD</t>
  </si>
  <si>
    <t>REVISADO POR:</t>
  </si>
  <si>
    <t>DIV. FINANCIERA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</si>
</sst>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\$#,##0.00;\$#,##0.00"/>
    <numFmt numFmtId="165" formatCode="m/dd/yyyy;@"/>
    <numFmt numFmtId="166" formatCode="d/m/yyyy;@"/>
    <numFmt numFmtId="167" formatCode="mm/dd/yyyy;@"/>
    <numFmt numFmtId="168" formatCode="\$###0.00;\$###0.00"/>
    <numFmt numFmtId="169" formatCode="dd/m/yyyy;@"/>
    <numFmt numFmtId="170" formatCode="\$#,##0.00_);\(\$#,##0.00\)"/>
    <numFmt numFmtId="171" formatCode="dd/mm/yyyy;@"/>
    <numFmt numFmtId="172" formatCode="#,##0.00;#,##0.00"/>
    <numFmt numFmtId="173" formatCode="###0;###0"/>
    <numFmt numFmtId="174" formatCode="d/mm/yyyy;@"/>
    <numFmt numFmtId="175" formatCode="#,##0.00;[Red]#,##0.00"/>
    <numFmt numFmtId="176" formatCode="[$-1C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8"/>
      <color indexed="8"/>
      <name val="Arial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9"/>
      <name val="Aria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0"/>
      <name val="Aria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50" fillId="23" borderId="0" xfId="52" applyNumberFormat="1" applyFont="1" applyFill="1" applyBorder="1" applyAlignment="1">
      <alignment horizontal="center" wrapText="1"/>
    </xf>
    <xf numFmtId="0" fontId="50" fillId="23" borderId="0" xfId="52" applyFont="1" applyFill="1" applyBorder="1" applyAlignment="1">
      <alignment horizontal="center" wrapText="1"/>
    </xf>
    <xf numFmtId="0" fontId="51" fillId="23" borderId="0" xfId="52" applyFont="1" applyFill="1" applyBorder="1" applyAlignment="1">
      <alignment horizontal="center" wrapText="1"/>
    </xf>
    <xf numFmtId="0" fontId="2" fillId="0" borderId="10" xfId="52" applyBorder="1" applyAlignment="1">
      <alignment horizontal="left" vertical="top" wrapText="1"/>
    </xf>
    <xf numFmtId="164" fontId="3" fillId="0" borderId="10" xfId="52" applyNumberFormat="1" applyFont="1" applyBorder="1" applyAlignment="1">
      <alignment horizontal="left" vertical="top" wrapText="1"/>
    </xf>
    <xf numFmtId="168" fontId="3" fillId="0" borderId="10" xfId="52" applyNumberFormat="1" applyFont="1" applyBorder="1" applyAlignment="1">
      <alignment horizontal="left" vertical="top" wrapText="1"/>
    </xf>
    <xf numFmtId="0" fontId="4" fillId="0" borderId="11" xfId="52" applyFont="1" applyBorder="1" applyAlignment="1">
      <alignment horizontal="left" vertical="top" wrapText="1"/>
    </xf>
    <xf numFmtId="0" fontId="4" fillId="0" borderId="11" xfId="52" applyFont="1" applyBorder="1" applyAlignment="1">
      <alignment vertical="top" wrapText="1"/>
    </xf>
    <xf numFmtId="164" fontId="4" fillId="0" borderId="11" xfId="52" applyNumberFormat="1" applyFont="1" applyBorder="1" applyAlignment="1">
      <alignment vertical="top" wrapText="1"/>
    </xf>
    <xf numFmtId="0" fontId="52" fillId="0" borderId="11" xfId="0" applyFont="1" applyBorder="1" applyAlignment="1">
      <alignment/>
    </xf>
    <xf numFmtId="164" fontId="52" fillId="0" borderId="11" xfId="0" applyNumberFormat="1" applyFont="1" applyBorder="1" applyAlignment="1">
      <alignment/>
    </xf>
    <xf numFmtId="168" fontId="4" fillId="0" borderId="11" xfId="52" applyNumberFormat="1" applyFont="1" applyBorder="1" applyAlignment="1">
      <alignment vertical="top" wrapText="1"/>
    </xf>
    <xf numFmtId="0" fontId="5" fillId="0" borderId="11" xfId="52" applyFont="1" applyBorder="1" applyAlignment="1">
      <alignment vertical="top" wrapText="1"/>
    </xf>
    <xf numFmtId="43" fontId="53" fillId="0" borderId="11" xfId="46" applyFont="1" applyBorder="1" applyAlignment="1">
      <alignment/>
    </xf>
    <xf numFmtId="0" fontId="53" fillId="0" borderId="0" xfId="0" applyFont="1" applyAlignment="1">
      <alignment/>
    </xf>
    <xf numFmtId="164" fontId="6" fillId="0" borderId="11" xfId="52" applyNumberFormat="1" applyFont="1" applyFill="1" applyBorder="1" applyAlignment="1">
      <alignment horizontal="right" vertical="top" wrapText="1"/>
    </xf>
    <xf numFmtId="43" fontId="53" fillId="0" borderId="11" xfId="46" applyFont="1" applyFill="1" applyBorder="1" applyAlignment="1">
      <alignment/>
    </xf>
    <xf numFmtId="0" fontId="53" fillId="0" borderId="0" xfId="0" applyFont="1" applyFill="1" applyAlignment="1">
      <alignment/>
    </xf>
    <xf numFmtId="0" fontId="4" fillId="0" borderId="11" xfId="52" applyFont="1" applyFill="1" applyBorder="1" applyAlignment="1">
      <alignment horizontal="left" vertical="top" wrapText="1"/>
    </xf>
    <xf numFmtId="0" fontId="4" fillId="0" borderId="11" xfId="52" applyFont="1" applyFill="1" applyBorder="1" applyAlignment="1">
      <alignment vertical="top" wrapText="1"/>
    </xf>
    <xf numFmtId="164" fontId="4" fillId="0" borderId="11" xfId="52" applyNumberFormat="1" applyFont="1" applyFill="1" applyBorder="1" applyAlignment="1">
      <alignment vertical="top" wrapText="1"/>
    </xf>
    <xf numFmtId="0" fontId="52" fillId="0" borderId="11" xfId="0" applyFont="1" applyFill="1" applyBorder="1" applyAlignment="1">
      <alignment/>
    </xf>
    <xf numFmtId="0" fontId="2" fillId="0" borderId="10" xfId="52" applyFill="1" applyBorder="1" applyAlignment="1">
      <alignment horizontal="left" vertical="top" wrapText="1"/>
    </xf>
    <xf numFmtId="164" fontId="3" fillId="0" borderId="10" xfId="52" applyNumberFormat="1" applyFont="1" applyFill="1" applyBorder="1" applyAlignment="1">
      <alignment horizontal="left" vertical="top" wrapText="1"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52" applyFont="1" applyFill="1" applyBorder="1" applyAlignment="1">
      <alignment vertical="top" wrapText="1"/>
    </xf>
    <xf numFmtId="172" fontId="3" fillId="0" borderId="10" xfId="52" applyNumberFormat="1" applyFont="1" applyFill="1" applyBorder="1" applyAlignment="1">
      <alignment horizontal="left" vertical="top" wrapText="1"/>
    </xf>
    <xf numFmtId="4" fontId="6" fillId="0" borderId="11" xfId="52" applyNumberFormat="1" applyFont="1" applyFill="1" applyBorder="1" applyAlignment="1">
      <alignment horizontal="right" vertical="top" wrapText="1"/>
    </xf>
    <xf numFmtId="44" fontId="4" fillId="0" borderId="11" xfId="49" applyFont="1" applyFill="1" applyBorder="1" applyAlignment="1">
      <alignment horizontal="left" vertical="top" wrapText="1"/>
    </xf>
    <xf numFmtId="44" fontId="4" fillId="0" borderId="11" xfId="49" applyFont="1" applyFill="1" applyBorder="1" applyAlignment="1">
      <alignment vertical="top" wrapText="1"/>
    </xf>
    <xf numFmtId="44" fontId="2" fillId="0" borderId="10" xfId="49" applyFont="1" applyFill="1" applyBorder="1" applyAlignment="1">
      <alignment horizontal="left" vertical="top" wrapText="1"/>
    </xf>
    <xf numFmtId="44" fontId="0" fillId="0" borderId="0" xfId="49" applyFont="1" applyFill="1" applyAlignment="1">
      <alignment/>
    </xf>
    <xf numFmtId="0" fontId="36" fillId="23" borderId="0" xfId="0" applyFont="1" applyFill="1" applyAlignment="1">
      <alignment horizontal="center"/>
    </xf>
    <xf numFmtId="0" fontId="51" fillId="23" borderId="10" xfId="52" applyFont="1" applyFill="1" applyBorder="1" applyAlignment="1">
      <alignment horizontal="center" vertical="top" wrapText="1"/>
    </xf>
    <xf numFmtId="0" fontId="51" fillId="23" borderId="0" xfId="52" applyFont="1" applyFill="1" applyBorder="1" applyAlignment="1">
      <alignment horizontal="center" vertical="top" wrapText="1"/>
    </xf>
    <xf numFmtId="164" fontId="3" fillId="0" borderId="0" xfId="52" applyNumberFormat="1" applyFont="1" applyBorder="1" applyAlignment="1">
      <alignment horizontal="left" vertical="top" wrapText="1"/>
    </xf>
    <xf numFmtId="0" fontId="2" fillId="0" borderId="0" xfId="52" applyBorder="1" applyAlignment="1">
      <alignment horizontal="left" vertical="top" wrapText="1"/>
    </xf>
    <xf numFmtId="164" fontId="3" fillId="0" borderId="0" xfId="52" applyNumberFormat="1" applyFont="1" applyFill="1" applyBorder="1" applyAlignment="1">
      <alignment horizontal="left" vertical="top" wrapText="1"/>
    </xf>
    <xf numFmtId="0" fontId="2" fillId="0" borderId="0" xfId="52" applyFill="1" applyBorder="1" applyAlignment="1">
      <alignment horizontal="left" vertical="top" wrapText="1"/>
    </xf>
    <xf numFmtId="44" fontId="2" fillId="0" borderId="0" xfId="49" applyFont="1" applyFill="1" applyBorder="1" applyAlignment="1">
      <alignment horizontal="left" vertical="top" wrapText="1"/>
    </xf>
    <xf numFmtId="172" fontId="3" fillId="0" borderId="0" xfId="52" applyNumberFormat="1" applyFont="1" applyFill="1" applyBorder="1" applyAlignment="1">
      <alignment horizontal="left" vertical="top" wrapText="1"/>
    </xf>
    <xf numFmtId="164" fontId="7" fillId="0" borderId="12" xfId="53" applyNumberFormat="1" applyFont="1" applyFill="1" applyBorder="1" applyAlignment="1">
      <alignment horizontal="left" vertical="top" wrapText="1"/>
      <protection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5" fontId="3" fillId="0" borderId="13" xfId="52" applyNumberFormat="1" applyFont="1" applyBorder="1" applyAlignment="1">
      <alignment horizontal="right" vertical="top" wrapText="1"/>
    </xf>
    <xf numFmtId="166" fontId="3" fillId="0" borderId="13" xfId="52" applyNumberFormat="1" applyFont="1" applyBorder="1" applyAlignment="1">
      <alignment horizontal="right" vertical="top" wrapText="1"/>
    </xf>
    <xf numFmtId="167" fontId="3" fillId="0" borderId="13" xfId="52" applyNumberFormat="1" applyFont="1" applyBorder="1" applyAlignment="1">
      <alignment horizontal="right" vertical="top" wrapText="1"/>
    </xf>
    <xf numFmtId="166" fontId="3" fillId="0" borderId="14" xfId="52" applyNumberFormat="1" applyFont="1" applyBorder="1" applyAlignment="1">
      <alignment horizontal="right" vertical="top" wrapText="1"/>
    </xf>
    <xf numFmtId="165" fontId="3" fillId="0" borderId="14" xfId="52" applyNumberFormat="1" applyFont="1" applyBorder="1" applyAlignment="1">
      <alignment horizontal="right" vertical="top" wrapText="1"/>
    </xf>
    <xf numFmtId="167" fontId="3" fillId="0" borderId="14" xfId="52" applyNumberFormat="1" applyFont="1" applyBorder="1" applyAlignment="1">
      <alignment horizontal="right" vertical="top" wrapText="1"/>
    </xf>
    <xf numFmtId="169" fontId="3" fillId="0" borderId="13" xfId="52" applyNumberFormat="1" applyFont="1" applyBorder="1" applyAlignment="1">
      <alignment horizontal="right" vertical="top" wrapText="1"/>
    </xf>
    <xf numFmtId="165" fontId="3" fillId="0" borderId="13" xfId="52" applyNumberFormat="1" applyFont="1" applyFill="1" applyBorder="1" applyAlignment="1">
      <alignment horizontal="right" vertical="top" wrapText="1"/>
    </xf>
    <xf numFmtId="171" fontId="3" fillId="0" borderId="13" xfId="52" applyNumberFormat="1" applyFont="1" applyFill="1" applyBorder="1" applyAlignment="1">
      <alignment horizontal="right" vertical="top" wrapText="1"/>
    </xf>
    <xf numFmtId="167" fontId="3" fillId="0" borderId="13" xfId="52" applyNumberFormat="1" applyFont="1" applyFill="1" applyBorder="1" applyAlignment="1">
      <alignment horizontal="right" vertical="top" wrapText="1"/>
    </xf>
    <xf numFmtId="171" fontId="3" fillId="0" borderId="13" xfId="52" applyNumberFormat="1" applyFont="1" applyBorder="1" applyAlignment="1">
      <alignment horizontal="right" vertical="top" wrapText="1"/>
    </xf>
    <xf numFmtId="169" fontId="3" fillId="0" borderId="14" xfId="52" applyNumberFormat="1" applyFont="1" applyBorder="1" applyAlignment="1">
      <alignment horizontal="right" vertical="top" wrapText="1"/>
    </xf>
    <xf numFmtId="169" fontId="3" fillId="0" borderId="13" xfId="52" applyNumberFormat="1" applyFont="1" applyFill="1" applyBorder="1" applyAlignment="1">
      <alignment horizontal="right" vertical="top" wrapText="1"/>
    </xf>
    <xf numFmtId="167" fontId="3" fillId="0" borderId="14" xfId="52" applyNumberFormat="1" applyFont="1" applyFill="1" applyBorder="1" applyAlignment="1">
      <alignment horizontal="right" vertical="top" wrapText="1"/>
    </xf>
    <xf numFmtId="169" fontId="3" fillId="0" borderId="14" xfId="52" applyNumberFormat="1" applyFont="1" applyFill="1" applyBorder="1" applyAlignment="1">
      <alignment horizontal="right" vertical="top" wrapText="1"/>
    </xf>
    <xf numFmtId="166" fontId="3" fillId="0" borderId="13" xfId="52" applyNumberFormat="1" applyFont="1" applyFill="1" applyBorder="1" applyAlignment="1">
      <alignment horizontal="right" vertical="top" wrapText="1"/>
    </xf>
    <xf numFmtId="165" fontId="3" fillId="0" borderId="14" xfId="52" applyNumberFormat="1" applyFont="1" applyFill="1" applyBorder="1" applyAlignment="1">
      <alignment horizontal="right" vertical="top" wrapText="1"/>
    </xf>
    <xf numFmtId="165" fontId="3" fillId="0" borderId="15" xfId="52" applyNumberFormat="1" applyFont="1" applyBorder="1" applyAlignment="1">
      <alignment horizontal="right" vertical="top" wrapText="1"/>
    </xf>
    <xf numFmtId="166" fontId="3" fillId="0" borderId="15" xfId="52" applyNumberFormat="1" applyFont="1" applyBorder="1" applyAlignment="1">
      <alignment horizontal="right" vertical="top" wrapText="1"/>
    </xf>
    <xf numFmtId="167" fontId="3" fillId="0" borderId="15" xfId="52" applyNumberFormat="1" applyFont="1" applyBorder="1" applyAlignment="1">
      <alignment horizontal="right" vertical="top" wrapText="1"/>
    </xf>
    <xf numFmtId="169" fontId="3" fillId="0" borderId="15" xfId="52" applyNumberFormat="1" applyFont="1" applyBorder="1" applyAlignment="1">
      <alignment horizontal="right" vertical="top" wrapText="1"/>
    </xf>
    <xf numFmtId="165" fontId="3" fillId="0" borderId="15" xfId="52" applyNumberFormat="1" applyFont="1" applyFill="1" applyBorder="1" applyAlignment="1">
      <alignment horizontal="right" vertical="top" wrapText="1"/>
    </xf>
    <xf numFmtId="171" fontId="3" fillId="0" borderId="15" xfId="52" applyNumberFormat="1" applyFont="1" applyFill="1" applyBorder="1" applyAlignment="1">
      <alignment horizontal="right" vertical="top" wrapText="1"/>
    </xf>
    <xf numFmtId="167" fontId="3" fillId="0" borderId="15" xfId="52" applyNumberFormat="1" applyFont="1" applyFill="1" applyBorder="1" applyAlignment="1">
      <alignment horizontal="right" vertical="top" wrapText="1"/>
    </xf>
    <xf numFmtId="171" fontId="3" fillId="0" borderId="15" xfId="52" applyNumberFormat="1" applyFont="1" applyBorder="1" applyAlignment="1">
      <alignment horizontal="right" vertical="top" wrapText="1"/>
    </xf>
    <xf numFmtId="169" fontId="3" fillId="0" borderId="15" xfId="52" applyNumberFormat="1" applyFont="1" applyFill="1" applyBorder="1" applyAlignment="1">
      <alignment horizontal="right" vertical="top" wrapText="1"/>
    </xf>
    <xf numFmtId="166" fontId="3" fillId="0" borderId="15" xfId="52" applyNumberFormat="1" applyFont="1" applyFill="1" applyBorder="1" applyAlignment="1">
      <alignment horizontal="right" vertical="top" wrapText="1"/>
    </xf>
    <xf numFmtId="43" fontId="4" fillId="0" borderId="11" xfId="49" applyNumberFormat="1" applyFont="1" applyFill="1" applyBorder="1" applyAlignment="1">
      <alignment vertical="top" wrapText="1"/>
    </xf>
    <xf numFmtId="43" fontId="6" fillId="0" borderId="11" xfId="49" applyNumberFormat="1" applyFont="1" applyFill="1" applyBorder="1" applyAlignment="1">
      <alignment horizontal="right" vertical="top" wrapText="1"/>
    </xf>
    <xf numFmtId="43" fontId="53" fillId="0" borderId="11" xfId="49" applyNumberFormat="1" applyFont="1" applyFill="1" applyBorder="1" applyAlignment="1">
      <alignment/>
    </xf>
    <xf numFmtId="43" fontId="52" fillId="0" borderId="11" xfId="49" applyNumberFormat="1" applyFont="1" applyFill="1" applyBorder="1" applyAlignment="1">
      <alignment/>
    </xf>
    <xf numFmtId="43" fontId="52" fillId="0" borderId="11" xfId="49" applyNumberFormat="1" applyFont="1" applyBorder="1" applyAlignment="1">
      <alignment/>
    </xf>
    <xf numFmtId="14" fontId="3" fillId="0" borderId="13" xfId="49" applyNumberFormat="1" applyFont="1" applyFill="1" applyBorder="1" applyAlignment="1">
      <alignment horizontal="right" vertical="top" wrapText="1"/>
    </xf>
    <xf numFmtId="14" fontId="3" fillId="0" borderId="15" xfId="49" applyNumberFormat="1" applyFont="1" applyFill="1" applyBorder="1" applyAlignment="1">
      <alignment horizontal="right" vertical="top" wrapText="1"/>
    </xf>
    <xf numFmtId="0" fontId="4" fillId="0" borderId="16" xfId="52" applyFont="1" applyFill="1" applyBorder="1" applyAlignment="1">
      <alignment horizontal="left" vertical="top" wrapText="1"/>
    </xf>
    <xf numFmtId="0" fontId="4" fillId="0" borderId="16" xfId="52" applyFont="1" applyFill="1" applyBorder="1" applyAlignment="1">
      <alignment vertical="top" wrapText="1"/>
    </xf>
    <xf numFmtId="0" fontId="5" fillId="0" borderId="16" xfId="52" applyFont="1" applyFill="1" applyBorder="1" applyAlignment="1">
      <alignment vertical="top" wrapText="1"/>
    </xf>
    <xf numFmtId="164" fontId="4" fillId="0" borderId="16" xfId="52" applyNumberFormat="1" applyFont="1" applyFill="1" applyBorder="1" applyAlignment="1">
      <alignment vertical="top" wrapText="1"/>
    </xf>
    <xf numFmtId="164" fontId="6" fillId="0" borderId="16" xfId="52" applyNumberFormat="1" applyFont="1" applyFill="1" applyBorder="1" applyAlignment="1">
      <alignment horizontal="right" vertical="top" wrapText="1"/>
    </xf>
    <xf numFmtId="43" fontId="53" fillId="0" borderId="16" xfId="46" applyFont="1" applyFill="1" applyBorder="1" applyAlignment="1">
      <alignment/>
    </xf>
    <xf numFmtId="0" fontId="52" fillId="0" borderId="16" xfId="0" applyFont="1" applyFill="1" applyBorder="1" applyAlignment="1">
      <alignment/>
    </xf>
    <xf numFmtId="164" fontId="52" fillId="0" borderId="16" xfId="0" applyNumberFormat="1" applyFont="1" applyBorder="1" applyAlignment="1">
      <alignment/>
    </xf>
    <xf numFmtId="171" fontId="3" fillId="0" borderId="17" xfId="52" applyNumberFormat="1" applyFont="1" applyFill="1" applyBorder="1" applyAlignment="1">
      <alignment horizontal="right" vertical="top" wrapText="1"/>
    </xf>
    <xf numFmtId="171" fontId="3" fillId="0" borderId="18" xfId="52" applyNumberFormat="1" applyFont="1" applyFill="1" applyBorder="1" applyAlignment="1">
      <alignment horizontal="right" vertical="top" wrapText="1"/>
    </xf>
    <xf numFmtId="164" fontId="3" fillId="0" borderId="19" xfId="52" applyNumberFormat="1" applyFont="1" applyFill="1" applyBorder="1" applyAlignment="1">
      <alignment horizontal="left" vertical="top" wrapText="1"/>
    </xf>
    <xf numFmtId="0" fontId="2" fillId="0" borderId="19" xfId="52" applyFill="1" applyBorder="1" applyAlignment="1">
      <alignment horizontal="left" vertical="top" wrapText="1"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2" fillId="0" borderId="10" xfId="52" applyBorder="1" applyAlignment="1">
      <alignment horizontal="left" vertical="top" wrapText="1"/>
    </xf>
    <xf numFmtId="164" fontId="3" fillId="0" borderId="10" xfId="52" applyNumberFormat="1" applyFont="1" applyBorder="1" applyAlignment="1">
      <alignment horizontal="left" vertical="top" wrapText="1"/>
    </xf>
    <xf numFmtId="0" fontId="52" fillId="0" borderId="11" xfId="0" applyFont="1" applyBorder="1" applyAlignment="1">
      <alignment/>
    </xf>
    <xf numFmtId="164" fontId="52" fillId="0" borderId="11" xfId="0" applyNumberFormat="1" applyFont="1" applyBorder="1" applyAlignment="1">
      <alignment/>
    </xf>
    <xf numFmtId="43" fontId="53" fillId="0" borderId="11" xfId="46" applyFont="1" applyBorder="1" applyAlignment="1">
      <alignment/>
    </xf>
    <xf numFmtId="43" fontId="53" fillId="0" borderId="11" xfId="46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10" xfId="52" applyFill="1" applyBorder="1" applyAlignment="1">
      <alignment horizontal="left" vertical="top" wrapText="1"/>
    </xf>
    <xf numFmtId="164" fontId="3" fillId="0" borderId="10" xfId="52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67" fontId="3" fillId="0" borderId="13" xfId="52" applyNumberFormat="1" applyFont="1" applyBorder="1" applyAlignment="1">
      <alignment horizontal="right" vertical="top" wrapText="1"/>
    </xf>
    <xf numFmtId="165" fontId="3" fillId="0" borderId="13" xfId="52" applyNumberFormat="1" applyFont="1" applyFill="1" applyBorder="1" applyAlignment="1">
      <alignment horizontal="right" vertical="top" wrapText="1"/>
    </xf>
    <xf numFmtId="169" fontId="3" fillId="0" borderId="13" xfId="52" applyNumberFormat="1" applyFont="1" applyFill="1" applyBorder="1" applyAlignment="1">
      <alignment horizontal="right" vertical="top" wrapText="1"/>
    </xf>
    <xf numFmtId="165" fontId="3" fillId="0" borderId="15" xfId="52" applyNumberFormat="1" applyFont="1" applyBorder="1" applyAlignment="1">
      <alignment horizontal="right" vertical="top" wrapText="1"/>
    </xf>
    <xf numFmtId="167" fontId="3" fillId="0" borderId="15" xfId="52" applyNumberFormat="1" applyFont="1" applyBorder="1" applyAlignment="1">
      <alignment horizontal="right" vertical="top" wrapText="1"/>
    </xf>
    <xf numFmtId="165" fontId="3" fillId="0" borderId="15" xfId="52" applyNumberFormat="1" applyFont="1" applyFill="1" applyBorder="1" applyAlignment="1">
      <alignment horizontal="right" vertical="top" wrapText="1"/>
    </xf>
    <xf numFmtId="169" fontId="3" fillId="0" borderId="15" xfId="52" applyNumberFormat="1" applyFont="1" applyFill="1" applyBorder="1" applyAlignment="1">
      <alignment horizontal="right" vertical="top" wrapText="1"/>
    </xf>
    <xf numFmtId="0" fontId="54" fillId="0" borderId="0" xfId="0" applyFont="1" applyAlignment="1">
      <alignment/>
    </xf>
    <xf numFmtId="164" fontId="52" fillId="0" borderId="11" xfId="0" applyNumberFormat="1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6" fillId="33" borderId="21" xfId="52" applyFont="1" applyFill="1" applyBorder="1" applyAlignment="1">
      <alignment vertical="top" wrapText="1"/>
    </xf>
    <xf numFmtId="0" fontId="55" fillId="33" borderId="22" xfId="0" applyFont="1" applyFill="1" applyBorder="1" applyAlignment="1">
      <alignment/>
    </xf>
    <xf numFmtId="164" fontId="55" fillId="33" borderId="22" xfId="0" applyNumberFormat="1" applyFont="1" applyFill="1" applyBorder="1" applyAlignment="1">
      <alignment/>
    </xf>
    <xf numFmtId="39" fontId="55" fillId="33" borderId="22" xfId="0" applyNumberFormat="1" applyFont="1" applyFill="1" applyBorder="1" applyAlignment="1">
      <alignment/>
    </xf>
    <xf numFmtId="39" fontId="55" fillId="33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53" fillId="0" borderId="24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6</xdr:row>
      <xdr:rowOff>19050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"/>
  <sheetViews>
    <sheetView tabSelected="1" zoomScalePageLayoutView="0" workbookViewId="0" topLeftCell="A127">
      <selection activeCell="B180" sqref="B180"/>
    </sheetView>
  </sheetViews>
  <sheetFormatPr defaultColWidth="11.421875" defaultRowHeight="15"/>
  <cols>
    <col min="1" max="1" width="24.00390625" style="0" customWidth="1"/>
    <col min="2" max="2" width="32.00390625" style="0" customWidth="1"/>
    <col min="3" max="3" width="31.8515625" style="0" customWidth="1"/>
    <col min="4" max="4" width="24.57421875" style="0" customWidth="1"/>
    <col min="5" max="5" width="19.7109375" style="20" customWidth="1"/>
    <col min="6" max="6" width="17.7109375" style="17" customWidth="1"/>
    <col min="7" max="7" width="17.421875" style="17" customWidth="1"/>
    <col min="8" max="9" width="11.57421875" style="0" bestFit="1" customWidth="1"/>
    <col min="10" max="10" width="24.00390625" style="0" customWidth="1"/>
    <col min="11" max="11" width="27.7109375" style="0" customWidth="1"/>
    <col min="12" max="12" width="25.57421875" style="0" customWidth="1"/>
    <col min="13" max="13" width="18.7109375" style="0" customWidth="1"/>
    <col min="14" max="14" width="18.8515625" style="0" bestFit="1" customWidth="1"/>
    <col min="15" max="15" width="16.57421875" style="0" bestFit="1" customWidth="1"/>
    <col min="16" max="16" width="18.8515625" style="0" bestFit="1" customWidth="1"/>
    <col min="17" max="17" width="26.28125" style="0" customWidth="1"/>
    <col min="18" max="19" width="13.00390625" style="0" hidden="1" customWidth="1"/>
    <col min="20" max="20" width="0" style="0" hidden="1" customWidth="1"/>
  </cols>
  <sheetData>
    <row r="1" spans="3:7" s="94" customFormat="1" ht="21">
      <c r="C1" s="113" t="s">
        <v>353</v>
      </c>
      <c r="E1" s="20"/>
      <c r="F1" s="17"/>
      <c r="G1" s="17"/>
    </row>
    <row r="2" spans="3:7" s="94" customFormat="1" ht="21">
      <c r="C2" s="113" t="s">
        <v>354</v>
      </c>
      <c r="E2" s="20"/>
      <c r="F2" s="17"/>
      <c r="G2" s="17"/>
    </row>
    <row r="3" spans="5:7" s="94" customFormat="1" ht="15">
      <c r="E3" s="20"/>
      <c r="F3" s="17"/>
      <c r="G3" s="17"/>
    </row>
    <row r="5" ht="15">
      <c r="B5" s="105"/>
    </row>
    <row r="6" ht="15">
      <c r="B6" s="105"/>
    </row>
    <row r="7" spans="1:17" ht="15">
      <c r="A7" s="36" t="s">
        <v>144</v>
      </c>
      <c r="B7" s="36" t="s">
        <v>209</v>
      </c>
      <c r="C7" s="36" t="s">
        <v>224</v>
      </c>
      <c r="D7" s="36" t="s">
        <v>225</v>
      </c>
      <c r="E7" s="3">
        <v>0.05</v>
      </c>
      <c r="F7" s="3">
        <v>0.1</v>
      </c>
      <c r="G7" s="3">
        <v>0.18</v>
      </c>
      <c r="H7" s="3">
        <v>0.27</v>
      </c>
      <c r="I7" s="4" t="s">
        <v>226</v>
      </c>
      <c r="J7" s="5" t="s">
        <v>227</v>
      </c>
      <c r="K7" s="36" t="s">
        <v>228</v>
      </c>
      <c r="L7" s="36" t="s">
        <v>229</v>
      </c>
      <c r="M7" s="36" t="s">
        <v>230</v>
      </c>
      <c r="N7" s="37" t="s">
        <v>231</v>
      </c>
      <c r="O7" s="37" t="s">
        <v>232</v>
      </c>
      <c r="P7" s="37" t="s">
        <v>233</v>
      </c>
      <c r="Q7" s="38"/>
    </row>
    <row r="8" spans="1:20" ht="60" customHeight="1">
      <c r="A8" s="9" t="s">
        <v>0</v>
      </c>
      <c r="B8" s="10" t="s">
        <v>145</v>
      </c>
      <c r="C8" s="10" t="s">
        <v>210</v>
      </c>
      <c r="D8" s="11">
        <v>26125</v>
      </c>
      <c r="E8" s="18">
        <v>1375</v>
      </c>
      <c r="F8" s="16"/>
      <c r="G8" s="16"/>
      <c r="H8" s="12"/>
      <c r="I8" s="12"/>
      <c r="J8" s="13">
        <f aca="true" t="shared" si="0" ref="J8:J39">+D8+E8+F8+G8+H8+I8</f>
        <v>27500</v>
      </c>
      <c r="K8" s="48">
        <v>41875</v>
      </c>
      <c r="L8" s="65">
        <v>41845</v>
      </c>
      <c r="M8" s="6"/>
      <c r="N8" s="6"/>
      <c r="O8" s="6"/>
      <c r="P8" s="7">
        <v>26125</v>
      </c>
      <c r="Q8" s="45" t="s">
        <v>314</v>
      </c>
      <c r="R8" s="1">
        <f aca="true" t="shared" si="1" ref="R8:R39">+M8+N8+O8+P8</f>
        <v>26125</v>
      </c>
      <c r="S8" s="1">
        <f aca="true" t="shared" si="2" ref="S8:S39">+D8</f>
        <v>26125</v>
      </c>
      <c r="T8" s="1">
        <f aca="true" t="shared" si="3" ref="T8:T39">+R8-S8</f>
        <v>0</v>
      </c>
    </row>
    <row r="9" spans="1:20" ht="25.5" customHeight="1">
      <c r="A9" s="9" t="s">
        <v>1</v>
      </c>
      <c r="B9" s="10" t="s">
        <v>146</v>
      </c>
      <c r="C9" s="10" t="s">
        <v>211</v>
      </c>
      <c r="D9" s="11">
        <v>15675</v>
      </c>
      <c r="E9" s="18">
        <v>825</v>
      </c>
      <c r="F9" s="16"/>
      <c r="G9" s="16"/>
      <c r="H9" s="12"/>
      <c r="I9" s="12"/>
      <c r="J9" s="13">
        <f t="shared" si="0"/>
        <v>16500</v>
      </c>
      <c r="K9" s="49">
        <v>42499</v>
      </c>
      <c r="L9" s="66">
        <v>42529</v>
      </c>
      <c r="M9" s="6"/>
      <c r="N9" s="6"/>
      <c r="O9" s="6"/>
      <c r="P9" s="7">
        <v>15675</v>
      </c>
      <c r="Q9" s="39"/>
      <c r="R9" s="1">
        <f t="shared" si="1"/>
        <v>15675</v>
      </c>
      <c r="S9" s="1">
        <f t="shared" si="2"/>
        <v>15675</v>
      </c>
      <c r="T9" s="1">
        <f t="shared" si="3"/>
        <v>0</v>
      </c>
    </row>
    <row r="10" spans="1:20" ht="25.5" customHeight="1">
      <c r="A10" s="9" t="s">
        <v>2</v>
      </c>
      <c r="B10" s="10" t="s">
        <v>147</v>
      </c>
      <c r="C10" s="10" t="s">
        <v>240</v>
      </c>
      <c r="D10" s="11">
        <v>2460.13</v>
      </c>
      <c r="E10" s="31">
        <v>129.49</v>
      </c>
      <c r="F10" s="16"/>
      <c r="G10" s="16"/>
      <c r="H10" s="12"/>
      <c r="I10" s="12"/>
      <c r="J10" s="13">
        <f t="shared" si="0"/>
        <v>2589.62</v>
      </c>
      <c r="K10" s="48">
        <v>41547</v>
      </c>
      <c r="L10" s="65">
        <v>41517</v>
      </c>
      <c r="M10" s="6"/>
      <c r="N10" s="6"/>
      <c r="O10" s="6"/>
      <c r="P10" s="7">
        <v>2460.13</v>
      </c>
      <c r="Q10" s="39" t="s">
        <v>315</v>
      </c>
      <c r="R10" s="1">
        <f t="shared" si="1"/>
        <v>2460.13</v>
      </c>
      <c r="S10" s="1">
        <f t="shared" si="2"/>
        <v>2460.13</v>
      </c>
      <c r="T10" s="1">
        <f t="shared" si="3"/>
        <v>0</v>
      </c>
    </row>
    <row r="11" spans="1:20" ht="27" customHeight="1">
      <c r="A11" s="9" t="s">
        <v>3</v>
      </c>
      <c r="B11" s="10" t="s">
        <v>147</v>
      </c>
      <c r="C11" s="10" t="s">
        <v>240</v>
      </c>
      <c r="D11" s="11">
        <v>1565.54</v>
      </c>
      <c r="E11" s="31">
        <v>82.4</v>
      </c>
      <c r="F11" s="16"/>
      <c r="G11" s="16"/>
      <c r="H11" s="12"/>
      <c r="I11" s="12"/>
      <c r="J11" s="13">
        <f t="shared" si="0"/>
        <v>1647.94</v>
      </c>
      <c r="K11" s="50">
        <v>41623</v>
      </c>
      <c r="L11" s="67">
        <v>41593</v>
      </c>
      <c r="M11" s="6"/>
      <c r="N11" s="6"/>
      <c r="O11" s="6"/>
      <c r="P11" s="7">
        <v>1565.54</v>
      </c>
      <c r="Q11" s="39" t="s">
        <v>315</v>
      </c>
      <c r="R11" s="1">
        <f t="shared" si="1"/>
        <v>1565.54</v>
      </c>
      <c r="S11" s="1">
        <f t="shared" si="2"/>
        <v>1565.54</v>
      </c>
      <c r="T11" s="1">
        <f t="shared" si="3"/>
        <v>0</v>
      </c>
    </row>
    <row r="12" spans="1:20" ht="27" customHeight="1">
      <c r="A12" s="9" t="s">
        <v>4</v>
      </c>
      <c r="B12" s="10" t="s">
        <v>147</v>
      </c>
      <c r="C12" s="10" t="s">
        <v>240</v>
      </c>
      <c r="D12" s="11">
        <v>2907.43</v>
      </c>
      <c r="E12" s="31">
        <v>153.03</v>
      </c>
      <c r="F12" s="16"/>
      <c r="G12" s="16"/>
      <c r="H12" s="12"/>
      <c r="I12" s="12"/>
      <c r="J12" s="13">
        <f t="shared" si="0"/>
        <v>3060.46</v>
      </c>
      <c r="K12" s="50">
        <v>41638</v>
      </c>
      <c r="L12" s="67">
        <v>41608</v>
      </c>
      <c r="M12" s="6"/>
      <c r="N12" s="6"/>
      <c r="O12" s="6"/>
      <c r="P12" s="7">
        <v>2907.43</v>
      </c>
      <c r="Q12" s="39" t="s">
        <v>315</v>
      </c>
      <c r="R12" s="1">
        <f t="shared" si="1"/>
        <v>2907.43</v>
      </c>
      <c r="S12" s="1">
        <f t="shared" si="2"/>
        <v>2907.43</v>
      </c>
      <c r="T12" s="1">
        <f t="shared" si="3"/>
        <v>0</v>
      </c>
    </row>
    <row r="13" spans="1:20" ht="28.5" customHeight="1">
      <c r="A13" s="9" t="s">
        <v>5</v>
      </c>
      <c r="B13" s="10" t="s">
        <v>147</v>
      </c>
      <c r="C13" s="10" t="s">
        <v>240</v>
      </c>
      <c r="D13" s="11">
        <v>1118.24</v>
      </c>
      <c r="E13" s="31">
        <v>58.86</v>
      </c>
      <c r="F13" s="16"/>
      <c r="G13" s="16"/>
      <c r="H13" s="12"/>
      <c r="I13" s="12"/>
      <c r="J13" s="13">
        <f t="shared" si="0"/>
        <v>1177.1</v>
      </c>
      <c r="K13" s="48">
        <v>41658</v>
      </c>
      <c r="L13" s="67">
        <v>41628</v>
      </c>
      <c r="M13" s="6"/>
      <c r="N13" s="6"/>
      <c r="O13" s="6"/>
      <c r="P13" s="7">
        <v>1118.24</v>
      </c>
      <c r="Q13" s="39" t="s">
        <v>315</v>
      </c>
      <c r="R13" s="1">
        <f t="shared" si="1"/>
        <v>1118.24</v>
      </c>
      <c r="S13" s="1">
        <f t="shared" si="2"/>
        <v>1118.24</v>
      </c>
      <c r="T13" s="1">
        <f t="shared" si="3"/>
        <v>0</v>
      </c>
    </row>
    <row r="14" spans="1:20" ht="28.5" customHeight="1">
      <c r="A14" s="9" t="s">
        <v>6</v>
      </c>
      <c r="B14" s="10" t="s">
        <v>147</v>
      </c>
      <c r="C14" s="10" t="s">
        <v>240</v>
      </c>
      <c r="D14" s="11">
        <v>3131.08</v>
      </c>
      <c r="E14" s="31">
        <v>164.8</v>
      </c>
      <c r="F14" s="16"/>
      <c r="G14" s="16"/>
      <c r="H14" s="12"/>
      <c r="I14" s="12"/>
      <c r="J14" s="13">
        <f t="shared" si="0"/>
        <v>3295.88</v>
      </c>
      <c r="K14" s="48">
        <v>41670</v>
      </c>
      <c r="L14" s="66">
        <v>41640</v>
      </c>
      <c r="M14" s="6"/>
      <c r="N14" s="6"/>
      <c r="O14" s="6"/>
      <c r="P14" s="7">
        <v>3131.08</v>
      </c>
      <c r="Q14" s="39" t="s">
        <v>315</v>
      </c>
      <c r="R14" s="1">
        <f t="shared" si="1"/>
        <v>3131.08</v>
      </c>
      <c r="S14" s="1">
        <f t="shared" si="2"/>
        <v>3131.08</v>
      </c>
      <c r="T14" s="1">
        <f t="shared" si="3"/>
        <v>0</v>
      </c>
    </row>
    <row r="15" spans="1:20" ht="30.75" customHeight="1">
      <c r="A15" s="9" t="s">
        <v>7</v>
      </c>
      <c r="B15" s="10" t="s">
        <v>147</v>
      </c>
      <c r="C15" s="10" t="s">
        <v>240</v>
      </c>
      <c r="D15" s="11">
        <v>2012.84</v>
      </c>
      <c r="E15" s="31">
        <v>105.94</v>
      </c>
      <c r="F15" s="16"/>
      <c r="G15" s="16"/>
      <c r="H15" s="12"/>
      <c r="I15" s="12"/>
      <c r="J15" s="13">
        <f t="shared" si="0"/>
        <v>2118.7799999999997</v>
      </c>
      <c r="K15" s="48">
        <v>41692</v>
      </c>
      <c r="L15" s="65">
        <v>41662</v>
      </c>
      <c r="M15" s="6"/>
      <c r="N15" s="6"/>
      <c r="O15" s="6"/>
      <c r="P15" s="7">
        <v>2012.84</v>
      </c>
      <c r="Q15" s="39" t="s">
        <v>315</v>
      </c>
      <c r="R15" s="1">
        <f t="shared" si="1"/>
        <v>2012.84</v>
      </c>
      <c r="S15" s="1">
        <f t="shared" si="2"/>
        <v>2012.84</v>
      </c>
      <c r="T15" s="1">
        <f t="shared" si="3"/>
        <v>0</v>
      </c>
    </row>
    <row r="16" spans="1:20" ht="31.5" customHeight="1">
      <c r="A16" s="9" t="s">
        <v>8</v>
      </c>
      <c r="B16" s="10" t="s">
        <v>147</v>
      </c>
      <c r="C16" s="10" t="s">
        <v>240</v>
      </c>
      <c r="D16" s="14">
        <v>894.59</v>
      </c>
      <c r="E16" s="31">
        <v>47.09</v>
      </c>
      <c r="F16" s="16"/>
      <c r="G16" s="16"/>
      <c r="H16" s="12"/>
      <c r="I16" s="12"/>
      <c r="J16" s="13">
        <f t="shared" si="0"/>
        <v>941.6800000000001</v>
      </c>
      <c r="K16" s="49">
        <v>41673</v>
      </c>
      <c r="L16" s="65">
        <v>41670</v>
      </c>
      <c r="M16" s="6"/>
      <c r="N16" s="6"/>
      <c r="O16" s="6"/>
      <c r="P16" s="8">
        <v>894.59</v>
      </c>
      <c r="Q16" s="39" t="s">
        <v>315</v>
      </c>
      <c r="R16" s="1">
        <f t="shared" si="1"/>
        <v>894.59</v>
      </c>
      <c r="S16" s="1">
        <f t="shared" si="2"/>
        <v>894.59</v>
      </c>
      <c r="T16" s="1">
        <f t="shared" si="3"/>
        <v>0</v>
      </c>
    </row>
    <row r="17" spans="1:20" ht="33" customHeight="1">
      <c r="A17" s="9" t="s">
        <v>9</v>
      </c>
      <c r="B17" s="10" t="s">
        <v>147</v>
      </c>
      <c r="C17" s="10" t="s">
        <v>240</v>
      </c>
      <c r="D17" s="11">
        <v>2907.43</v>
      </c>
      <c r="E17" s="31">
        <v>153.03</v>
      </c>
      <c r="F17" s="16"/>
      <c r="G17" s="16"/>
      <c r="H17" s="12"/>
      <c r="I17" s="12"/>
      <c r="J17" s="13">
        <f t="shared" si="0"/>
        <v>3060.46</v>
      </c>
      <c r="K17" s="48">
        <v>41715</v>
      </c>
      <c r="L17" s="65">
        <v>41685</v>
      </c>
      <c r="M17" s="6"/>
      <c r="N17" s="6"/>
      <c r="O17" s="6"/>
      <c r="P17" s="7">
        <v>2907.43</v>
      </c>
      <c r="Q17" s="39" t="s">
        <v>315</v>
      </c>
      <c r="R17" s="1">
        <f t="shared" si="1"/>
        <v>2907.43</v>
      </c>
      <c r="S17" s="1">
        <f t="shared" si="2"/>
        <v>2907.43</v>
      </c>
      <c r="T17" s="1">
        <f t="shared" si="3"/>
        <v>0</v>
      </c>
    </row>
    <row r="18" spans="1:20" ht="32.25" customHeight="1">
      <c r="A18" s="9" t="s">
        <v>10</v>
      </c>
      <c r="B18" s="10" t="s">
        <v>147</v>
      </c>
      <c r="C18" s="10" t="s">
        <v>240</v>
      </c>
      <c r="D18" s="11">
        <v>2012.84</v>
      </c>
      <c r="E18" s="31">
        <v>105.94</v>
      </c>
      <c r="F18" s="16"/>
      <c r="G18" s="16"/>
      <c r="H18" s="12"/>
      <c r="I18" s="12"/>
      <c r="J18" s="13">
        <f t="shared" si="0"/>
        <v>2118.7799999999997</v>
      </c>
      <c r="K18" s="48">
        <v>41728</v>
      </c>
      <c r="L18" s="65">
        <v>41698</v>
      </c>
      <c r="M18" s="6"/>
      <c r="N18" s="6"/>
      <c r="O18" s="6"/>
      <c r="P18" s="7">
        <v>2012.84</v>
      </c>
      <c r="Q18" s="39" t="s">
        <v>315</v>
      </c>
      <c r="R18" s="1">
        <f t="shared" si="1"/>
        <v>2012.84</v>
      </c>
      <c r="S18" s="1">
        <f t="shared" si="2"/>
        <v>2012.84</v>
      </c>
      <c r="T18" s="1">
        <f t="shared" si="3"/>
        <v>0</v>
      </c>
    </row>
    <row r="19" spans="1:20" ht="22.5" customHeight="1">
      <c r="A19" s="9" t="s">
        <v>11</v>
      </c>
      <c r="B19" s="10" t="s">
        <v>147</v>
      </c>
      <c r="C19" s="10" t="s">
        <v>240</v>
      </c>
      <c r="D19" s="14">
        <v>894.59</v>
      </c>
      <c r="E19" s="31">
        <v>47.09</v>
      </c>
      <c r="F19" s="16"/>
      <c r="G19" s="16"/>
      <c r="H19" s="12"/>
      <c r="I19" s="12"/>
      <c r="J19" s="13">
        <f t="shared" si="0"/>
        <v>941.6800000000001</v>
      </c>
      <c r="K19" s="51">
        <v>41763</v>
      </c>
      <c r="L19" s="66">
        <v>41793</v>
      </c>
      <c r="M19" s="6"/>
      <c r="N19" s="6"/>
      <c r="O19" s="6"/>
      <c r="P19" s="8">
        <v>894.59</v>
      </c>
      <c r="Q19" s="39" t="s">
        <v>315</v>
      </c>
      <c r="R19" s="1">
        <f t="shared" si="1"/>
        <v>894.59</v>
      </c>
      <c r="S19" s="1">
        <f t="shared" si="2"/>
        <v>894.59</v>
      </c>
      <c r="T19" s="1">
        <f t="shared" si="3"/>
        <v>0</v>
      </c>
    </row>
    <row r="20" spans="1:20" ht="24.75" customHeight="1">
      <c r="A20" s="9" t="s">
        <v>12</v>
      </c>
      <c r="B20" s="10" t="s">
        <v>147</v>
      </c>
      <c r="C20" s="10" t="s">
        <v>240</v>
      </c>
      <c r="D20" s="11">
        <v>1341.89</v>
      </c>
      <c r="E20" s="31">
        <v>70.63</v>
      </c>
      <c r="F20" s="16"/>
      <c r="G20" s="16"/>
      <c r="H20" s="12"/>
      <c r="I20" s="12"/>
      <c r="J20" s="13">
        <f t="shared" si="0"/>
        <v>1412.52</v>
      </c>
      <c r="K20" s="52">
        <v>41743</v>
      </c>
      <c r="L20" s="65">
        <v>41713</v>
      </c>
      <c r="M20" s="6"/>
      <c r="N20" s="6"/>
      <c r="O20" s="6"/>
      <c r="P20" s="7">
        <v>1341.89</v>
      </c>
      <c r="Q20" s="39" t="s">
        <v>315</v>
      </c>
      <c r="R20" s="1">
        <f t="shared" si="1"/>
        <v>1341.89</v>
      </c>
      <c r="S20" s="1">
        <f t="shared" si="2"/>
        <v>1341.89</v>
      </c>
      <c r="T20" s="1">
        <f t="shared" si="3"/>
        <v>0</v>
      </c>
    </row>
    <row r="21" spans="1:20" ht="33.75" customHeight="1">
      <c r="A21" s="9" t="s">
        <v>13</v>
      </c>
      <c r="B21" s="10" t="s">
        <v>147</v>
      </c>
      <c r="C21" s="10" t="s">
        <v>240</v>
      </c>
      <c r="D21" s="11">
        <v>3354.73</v>
      </c>
      <c r="E21" s="31">
        <v>176.57</v>
      </c>
      <c r="F21" s="16"/>
      <c r="G21" s="16"/>
      <c r="H21" s="12"/>
      <c r="I21" s="12"/>
      <c r="J21" s="13">
        <f t="shared" si="0"/>
        <v>3531.3</v>
      </c>
      <c r="K21" s="48">
        <v>41759</v>
      </c>
      <c r="L21" s="65">
        <v>41729</v>
      </c>
      <c r="M21" s="6"/>
      <c r="N21" s="6"/>
      <c r="O21" s="6"/>
      <c r="P21" s="7">
        <v>3354.73</v>
      </c>
      <c r="Q21" s="39" t="s">
        <v>315</v>
      </c>
      <c r="R21" s="1">
        <f t="shared" si="1"/>
        <v>3354.73</v>
      </c>
      <c r="S21" s="1">
        <f t="shared" si="2"/>
        <v>3354.73</v>
      </c>
      <c r="T21" s="1">
        <f t="shared" si="3"/>
        <v>0</v>
      </c>
    </row>
    <row r="22" spans="1:20" ht="26.25" customHeight="1">
      <c r="A22" s="9" t="s">
        <v>14</v>
      </c>
      <c r="B22" s="10" t="s">
        <v>147</v>
      </c>
      <c r="C22" s="10" t="s">
        <v>240</v>
      </c>
      <c r="D22" s="11">
        <v>1789.19</v>
      </c>
      <c r="E22" s="31">
        <v>94.17</v>
      </c>
      <c r="F22" s="16"/>
      <c r="G22" s="16"/>
      <c r="H22" s="12"/>
      <c r="I22" s="12"/>
      <c r="J22" s="13">
        <f t="shared" si="0"/>
        <v>1883.3600000000001</v>
      </c>
      <c r="K22" s="48">
        <v>41774</v>
      </c>
      <c r="L22" s="65">
        <v>41744</v>
      </c>
      <c r="M22" s="6"/>
      <c r="N22" s="6"/>
      <c r="O22" s="6"/>
      <c r="P22" s="7">
        <v>1789.19</v>
      </c>
      <c r="Q22" s="39" t="s">
        <v>315</v>
      </c>
      <c r="R22" s="1">
        <f t="shared" si="1"/>
        <v>1789.19</v>
      </c>
      <c r="S22" s="1">
        <f t="shared" si="2"/>
        <v>1789.19</v>
      </c>
      <c r="T22" s="1">
        <f t="shared" si="3"/>
        <v>0</v>
      </c>
    </row>
    <row r="23" spans="1:20" ht="31.5" customHeight="1">
      <c r="A23" s="9" t="s">
        <v>15</v>
      </c>
      <c r="B23" s="10" t="s">
        <v>147</v>
      </c>
      <c r="C23" s="10" t="s">
        <v>240</v>
      </c>
      <c r="D23" s="11">
        <v>1118.24</v>
      </c>
      <c r="E23" s="31">
        <v>58.86</v>
      </c>
      <c r="F23" s="16"/>
      <c r="G23" s="16"/>
      <c r="H23" s="12"/>
      <c r="I23" s="12"/>
      <c r="J23" s="13">
        <f t="shared" si="0"/>
        <v>1177.1</v>
      </c>
      <c r="K23" s="48">
        <v>41788</v>
      </c>
      <c r="L23" s="65">
        <v>41758</v>
      </c>
      <c r="M23" s="6"/>
      <c r="N23" s="6"/>
      <c r="O23" s="6"/>
      <c r="P23" s="7">
        <v>1118.24</v>
      </c>
      <c r="Q23" s="39" t="s">
        <v>315</v>
      </c>
      <c r="R23" s="1">
        <f t="shared" si="1"/>
        <v>1118.24</v>
      </c>
      <c r="S23" s="1">
        <f t="shared" si="2"/>
        <v>1118.24</v>
      </c>
      <c r="T23" s="1">
        <f t="shared" si="3"/>
        <v>0</v>
      </c>
    </row>
    <row r="24" spans="1:20" ht="24.75" customHeight="1">
      <c r="A24" s="9" t="s">
        <v>16</v>
      </c>
      <c r="B24" s="10" t="s">
        <v>147</v>
      </c>
      <c r="C24" s="10" t="s">
        <v>240</v>
      </c>
      <c r="D24" s="11">
        <v>2610.3</v>
      </c>
      <c r="E24" s="31">
        <v>115.5</v>
      </c>
      <c r="F24" s="16"/>
      <c r="G24" s="16"/>
      <c r="H24" s="12"/>
      <c r="I24" s="12"/>
      <c r="J24" s="13">
        <f t="shared" si="0"/>
        <v>2725.8</v>
      </c>
      <c r="K24" s="48">
        <v>41788</v>
      </c>
      <c r="L24" s="65">
        <v>41758</v>
      </c>
      <c r="M24" s="6"/>
      <c r="N24" s="6"/>
      <c r="O24" s="6"/>
      <c r="P24" s="7">
        <v>2610.3</v>
      </c>
      <c r="Q24" s="39" t="s">
        <v>315</v>
      </c>
      <c r="R24" s="1">
        <f t="shared" si="1"/>
        <v>2610.3</v>
      </c>
      <c r="S24" s="1">
        <f t="shared" si="2"/>
        <v>2610.3</v>
      </c>
      <c r="T24" s="1">
        <f t="shared" si="3"/>
        <v>0</v>
      </c>
    </row>
    <row r="25" spans="1:20" ht="20.25" customHeight="1">
      <c r="A25" s="9" t="s">
        <v>17</v>
      </c>
      <c r="B25" s="10" t="s">
        <v>147</v>
      </c>
      <c r="C25" s="10" t="s">
        <v>240</v>
      </c>
      <c r="D25" s="11">
        <v>1565.54</v>
      </c>
      <c r="E25" s="31">
        <v>82.4</v>
      </c>
      <c r="F25" s="16"/>
      <c r="G25" s="16"/>
      <c r="H25" s="12"/>
      <c r="I25" s="12"/>
      <c r="J25" s="13">
        <f t="shared" si="0"/>
        <v>1647.94</v>
      </c>
      <c r="K25" s="49">
        <v>41857</v>
      </c>
      <c r="L25" s="66">
        <v>41887</v>
      </c>
      <c r="M25" s="6"/>
      <c r="N25" s="6"/>
      <c r="O25" s="6"/>
      <c r="P25" s="7">
        <v>1565.54</v>
      </c>
      <c r="Q25" s="39" t="s">
        <v>315</v>
      </c>
      <c r="R25" s="1">
        <f t="shared" si="1"/>
        <v>1565.54</v>
      </c>
      <c r="S25" s="1">
        <f t="shared" si="2"/>
        <v>1565.54</v>
      </c>
      <c r="T25" s="1">
        <f t="shared" si="3"/>
        <v>0</v>
      </c>
    </row>
    <row r="26" spans="1:20" ht="22.5" customHeight="1">
      <c r="A26" s="9" t="s">
        <v>18</v>
      </c>
      <c r="B26" s="10" t="s">
        <v>147</v>
      </c>
      <c r="C26" s="10" t="s">
        <v>240</v>
      </c>
      <c r="D26" s="11">
        <v>1341.89</v>
      </c>
      <c r="E26" s="31">
        <v>70.63</v>
      </c>
      <c r="F26" s="16"/>
      <c r="G26" s="16"/>
      <c r="H26" s="12"/>
      <c r="I26" s="12"/>
      <c r="J26" s="13">
        <f t="shared" si="0"/>
        <v>1412.52</v>
      </c>
      <c r="K26" s="48">
        <v>41804</v>
      </c>
      <c r="L26" s="65">
        <v>41774</v>
      </c>
      <c r="M26" s="6"/>
      <c r="N26" s="6"/>
      <c r="O26" s="6"/>
      <c r="P26" s="7">
        <v>1341.89</v>
      </c>
      <c r="Q26" s="39" t="s">
        <v>315</v>
      </c>
      <c r="R26" s="1">
        <f t="shared" si="1"/>
        <v>1341.89</v>
      </c>
      <c r="S26" s="1">
        <f t="shared" si="2"/>
        <v>1341.89</v>
      </c>
      <c r="T26" s="1">
        <f t="shared" si="3"/>
        <v>0</v>
      </c>
    </row>
    <row r="27" spans="1:20" ht="22.5" customHeight="1">
      <c r="A27" s="9" t="s">
        <v>19</v>
      </c>
      <c r="B27" s="10" t="s">
        <v>147</v>
      </c>
      <c r="C27" s="10" t="s">
        <v>240</v>
      </c>
      <c r="D27" s="11">
        <v>2236.49</v>
      </c>
      <c r="E27" s="31">
        <v>117.71</v>
      </c>
      <c r="F27" s="16"/>
      <c r="G27" s="16"/>
      <c r="H27" s="12"/>
      <c r="I27" s="12"/>
      <c r="J27" s="13">
        <f t="shared" si="0"/>
        <v>2354.2</v>
      </c>
      <c r="K27" s="48">
        <v>41819</v>
      </c>
      <c r="L27" s="65">
        <v>41789</v>
      </c>
      <c r="M27" s="6"/>
      <c r="N27" s="6"/>
      <c r="O27" s="6"/>
      <c r="P27" s="7">
        <v>2236.49</v>
      </c>
      <c r="Q27" s="39" t="s">
        <v>315</v>
      </c>
      <c r="R27" s="1">
        <f t="shared" si="1"/>
        <v>2236.49</v>
      </c>
      <c r="S27" s="1">
        <f t="shared" si="2"/>
        <v>2236.49</v>
      </c>
      <c r="T27" s="1">
        <f t="shared" si="3"/>
        <v>0</v>
      </c>
    </row>
    <row r="28" spans="1:20" ht="22.5" customHeight="1">
      <c r="A28" s="9" t="s">
        <v>20</v>
      </c>
      <c r="B28" s="10" t="s">
        <v>147</v>
      </c>
      <c r="C28" s="10" t="s">
        <v>240</v>
      </c>
      <c r="D28" s="11">
        <v>2460.13</v>
      </c>
      <c r="E28" s="31">
        <v>129.49</v>
      </c>
      <c r="F28" s="16"/>
      <c r="G28" s="16"/>
      <c r="H28" s="12"/>
      <c r="I28" s="12"/>
      <c r="J28" s="13">
        <f t="shared" si="0"/>
        <v>2589.62</v>
      </c>
      <c r="K28" s="48">
        <v>41833</v>
      </c>
      <c r="L28" s="65">
        <v>41803</v>
      </c>
      <c r="M28" s="6"/>
      <c r="N28" s="6"/>
      <c r="O28" s="6"/>
      <c r="P28" s="7">
        <v>2460.13</v>
      </c>
      <c r="Q28" s="39" t="s">
        <v>315</v>
      </c>
      <c r="R28" s="1">
        <f t="shared" si="1"/>
        <v>2460.13</v>
      </c>
      <c r="S28" s="1">
        <f t="shared" si="2"/>
        <v>2460.13</v>
      </c>
      <c r="T28" s="1">
        <f t="shared" si="3"/>
        <v>0</v>
      </c>
    </row>
    <row r="29" spans="1:20" ht="22.5" customHeight="1">
      <c r="A29" s="9" t="s">
        <v>21</v>
      </c>
      <c r="B29" s="10" t="s">
        <v>147</v>
      </c>
      <c r="C29" s="10" t="s">
        <v>240</v>
      </c>
      <c r="D29" s="11">
        <v>2012.84</v>
      </c>
      <c r="E29" s="31">
        <v>105.94</v>
      </c>
      <c r="F29" s="16"/>
      <c r="G29" s="16"/>
      <c r="H29" s="12"/>
      <c r="I29" s="12"/>
      <c r="J29" s="13">
        <f t="shared" si="0"/>
        <v>2118.7799999999997</v>
      </c>
      <c r="K29" s="48">
        <v>41850</v>
      </c>
      <c r="L29" s="65">
        <v>41820</v>
      </c>
      <c r="M29" s="6"/>
      <c r="N29" s="6"/>
      <c r="O29" s="6"/>
      <c r="P29" s="7">
        <v>2012.84</v>
      </c>
      <c r="Q29" s="39" t="s">
        <v>315</v>
      </c>
      <c r="R29" s="1">
        <f t="shared" si="1"/>
        <v>2012.84</v>
      </c>
      <c r="S29" s="1">
        <f t="shared" si="2"/>
        <v>2012.84</v>
      </c>
      <c r="T29" s="1">
        <f t="shared" si="3"/>
        <v>0</v>
      </c>
    </row>
    <row r="30" spans="1:20" ht="22.5" customHeight="1">
      <c r="A30" s="9" t="s">
        <v>22</v>
      </c>
      <c r="B30" s="10" t="s">
        <v>147</v>
      </c>
      <c r="C30" s="10" t="s">
        <v>240</v>
      </c>
      <c r="D30" s="11">
        <v>2236.49</v>
      </c>
      <c r="E30" s="31">
        <v>117.71</v>
      </c>
      <c r="F30" s="16"/>
      <c r="G30" s="16"/>
      <c r="H30" s="12"/>
      <c r="I30" s="12"/>
      <c r="J30" s="13">
        <f t="shared" si="0"/>
        <v>2354.2</v>
      </c>
      <c r="K30" s="48">
        <v>41865</v>
      </c>
      <c r="L30" s="65">
        <v>41835</v>
      </c>
      <c r="M30" s="6"/>
      <c r="N30" s="6"/>
      <c r="O30" s="6"/>
      <c r="P30" s="7">
        <v>2236.49</v>
      </c>
      <c r="Q30" s="39" t="s">
        <v>315</v>
      </c>
      <c r="R30" s="1">
        <f t="shared" si="1"/>
        <v>2236.49</v>
      </c>
      <c r="S30" s="1">
        <f t="shared" si="2"/>
        <v>2236.49</v>
      </c>
      <c r="T30" s="1">
        <f t="shared" si="3"/>
        <v>0</v>
      </c>
    </row>
    <row r="31" spans="1:20" ht="22.5" customHeight="1">
      <c r="A31" s="9" t="s">
        <v>23</v>
      </c>
      <c r="B31" s="10" t="s">
        <v>147</v>
      </c>
      <c r="C31" s="10" t="s">
        <v>240</v>
      </c>
      <c r="D31" s="11">
        <v>2907.43</v>
      </c>
      <c r="E31" s="31">
        <v>153.03</v>
      </c>
      <c r="F31" s="16"/>
      <c r="G31" s="16"/>
      <c r="H31" s="12"/>
      <c r="I31" s="12"/>
      <c r="J31" s="13">
        <f t="shared" si="0"/>
        <v>3060.46</v>
      </c>
      <c r="K31" s="48">
        <v>41881</v>
      </c>
      <c r="L31" s="65">
        <v>41851</v>
      </c>
      <c r="M31" s="6"/>
      <c r="N31" s="6"/>
      <c r="O31" s="6"/>
      <c r="P31" s="7">
        <v>2907.43</v>
      </c>
      <c r="Q31" s="39" t="s">
        <v>315</v>
      </c>
      <c r="R31" s="1">
        <f t="shared" si="1"/>
        <v>2907.43</v>
      </c>
      <c r="S31" s="1">
        <f t="shared" si="2"/>
        <v>2907.43</v>
      </c>
      <c r="T31" s="1">
        <f t="shared" si="3"/>
        <v>0</v>
      </c>
    </row>
    <row r="32" spans="1:20" ht="22.5" customHeight="1">
      <c r="A32" s="9" t="s">
        <v>24</v>
      </c>
      <c r="B32" s="10" t="s">
        <v>147</v>
      </c>
      <c r="C32" s="10" t="s">
        <v>240</v>
      </c>
      <c r="D32" s="11">
        <v>2460.13</v>
      </c>
      <c r="E32" s="31">
        <v>129.49</v>
      </c>
      <c r="F32" s="16"/>
      <c r="G32" s="16"/>
      <c r="H32" s="12"/>
      <c r="I32" s="12"/>
      <c r="J32" s="13">
        <f t="shared" si="0"/>
        <v>2589.62</v>
      </c>
      <c r="K32" s="48">
        <v>41896</v>
      </c>
      <c r="L32" s="65">
        <v>41866</v>
      </c>
      <c r="M32" s="6"/>
      <c r="N32" s="6"/>
      <c r="O32" s="6"/>
      <c r="P32" s="7">
        <v>2460.13</v>
      </c>
      <c r="Q32" s="39" t="s">
        <v>315</v>
      </c>
      <c r="R32" s="1">
        <f t="shared" si="1"/>
        <v>2460.13</v>
      </c>
      <c r="S32" s="1">
        <f t="shared" si="2"/>
        <v>2460.13</v>
      </c>
      <c r="T32" s="1">
        <f t="shared" si="3"/>
        <v>0</v>
      </c>
    </row>
    <row r="33" spans="1:20" ht="22.5" customHeight="1">
      <c r="A33" s="9" t="s">
        <v>25</v>
      </c>
      <c r="B33" s="10" t="s">
        <v>147</v>
      </c>
      <c r="C33" s="10" t="s">
        <v>240</v>
      </c>
      <c r="D33" s="11">
        <v>1356.41</v>
      </c>
      <c r="E33" s="31">
        <v>71.39</v>
      </c>
      <c r="F33" s="16"/>
      <c r="G33" s="16"/>
      <c r="H33" s="12"/>
      <c r="I33" s="12"/>
      <c r="J33" s="13">
        <f t="shared" si="0"/>
        <v>1427.8000000000002</v>
      </c>
      <c r="K33" s="48">
        <v>41896</v>
      </c>
      <c r="L33" s="65">
        <v>41866</v>
      </c>
      <c r="M33" s="6"/>
      <c r="N33" s="6"/>
      <c r="O33" s="6"/>
      <c r="P33" s="7">
        <v>1356.41</v>
      </c>
      <c r="Q33" s="39" t="s">
        <v>315</v>
      </c>
      <c r="R33" s="1">
        <f t="shared" si="1"/>
        <v>1356.41</v>
      </c>
      <c r="S33" s="1">
        <f t="shared" si="2"/>
        <v>1356.41</v>
      </c>
      <c r="T33" s="1">
        <f t="shared" si="3"/>
        <v>0</v>
      </c>
    </row>
    <row r="34" spans="1:20" ht="22.5" customHeight="1">
      <c r="A34" s="9" t="s">
        <v>26</v>
      </c>
      <c r="B34" s="10" t="s">
        <v>147</v>
      </c>
      <c r="C34" s="10" t="s">
        <v>240</v>
      </c>
      <c r="D34" s="11">
        <v>2683.78</v>
      </c>
      <c r="E34" s="31">
        <v>141.26</v>
      </c>
      <c r="F34" s="16"/>
      <c r="G34" s="16"/>
      <c r="H34" s="12"/>
      <c r="I34" s="12"/>
      <c r="J34" s="13">
        <f t="shared" si="0"/>
        <v>2825.04</v>
      </c>
      <c r="K34" s="48">
        <v>41912</v>
      </c>
      <c r="L34" s="65">
        <v>41882</v>
      </c>
      <c r="M34" s="6"/>
      <c r="N34" s="6"/>
      <c r="O34" s="6"/>
      <c r="P34" s="7">
        <v>2683.78</v>
      </c>
      <c r="Q34" s="39" t="s">
        <v>315</v>
      </c>
      <c r="R34" s="1">
        <f t="shared" si="1"/>
        <v>2683.78</v>
      </c>
      <c r="S34" s="1">
        <f t="shared" si="2"/>
        <v>2683.78</v>
      </c>
      <c r="T34" s="1">
        <f t="shared" si="3"/>
        <v>0</v>
      </c>
    </row>
    <row r="35" spans="1:20" ht="22.5" customHeight="1">
      <c r="A35" s="9" t="s">
        <v>27</v>
      </c>
      <c r="B35" s="10" t="s">
        <v>147</v>
      </c>
      <c r="C35" s="10" t="s">
        <v>240</v>
      </c>
      <c r="D35" s="11">
        <v>2236.49</v>
      </c>
      <c r="E35" s="31">
        <v>117.71</v>
      </c>
      <c r="F35" s="16"/>
      <c r="G35" s="16"/>
      <c r="H35" s="12"/>
      <c r="I35" s="12"/>
      <c r="J35" s="13">
        <f t="shared" si="0"/>
        <v>2354.2</v>
      </c>
      <c r="K35" s="50">
        <v>41927</v>
      </c>
      <c r="L35" s="65">
        <v>41897</v>
      </c>
      <c r="M35" s="6"/>
      <c r="N35" s="6"/>
      <c r="O35" s="6"/>
      <c r="P35" s="7">
        <v>2236.49</v>
      </c>
      <c r="Q35" s="39" t="s">
        <v>315</v>
      </c>
      <c r="R35" s="1">
        <f t="shared" si="1"/>
        <v>2236.49</v>
      </c>
      <c r="S35" s="1">
        <f t="shared" si="2"/>
        <v>2236.49</v>
      </c>
      <c r="T35" s="1">
        <f t="shared" si="3"/>
        <v>0</v>
      </c>
    </row>
    <row r="36" spans="1:20" ht="22.5" customHeight="1">
      <c r="A36" s="9" t="s">
        <v>28</v>
      </c>
      <c r="B36" s="10" t="s">
        <v>147</v>
      </c>
      <c r="C36" s="10" t="s">
        <v>240</v>
      </c>
      <c r="D36" s="11">
        <v>2589.51</v>
      </c>
      <c r="E36" s="31">
        <v>136.29</v>
      </c>
      <c r="F36" s="16"/>
      <c r="G36" s="16"/>
      <c r="H36" s="12"/>
      <c r="I36" s="12"/>
      <c r="J36" s="13">
        <f t="shared" si="0"/>
        <v>2725.8</v>
      </c>
      <c r="K36" s="50">
        <v>41927</v>
      </c>
      <c r="L36" s="65">
        <v>41897</v>
      </c>
      <c r="M36" s="6"/>
      <c r="N36" s="6"/>
      <c r="O36" s="6"/>
      <c r="P36" s="7">
        <v>2589.51</v>
      </c>
      <c r="Q36" s="39" t="s">
        <v>315</v>
      </c>
      <c r="R36" s="1">
        <f t="shared" si="1"/>
        <v>2589.51</v>
      </c>
      <c r="S36" s="1">
        <f t="shared" si="2"/>
        <v>2589.51</v>
      </c>
      <c r="T36" s="1">
        <f t="shared" si="3"/>
        <v>0</v>
      </c>
    </row>
    <row r="37" spans="1:20" ht="22.5" customHeight="1">
      <c r="A37" s="9" t="s">
        <v>29</v>
      </c>
      <c r="B37" s="10" t="s">
        <v>147</v>
      </c>
      <c r="C37" s="10" t="s">
        <v>240</v>
      </c>
      <c r="D37" s="11">
        <v>2683.78</v>
      </c>
      <c r="E37" s="31">
        <v>141.26</v>
      </c>
      <c r="F37" s="16"/>
      <c r="G37" s="16"/>
      <c r="H37" s="12"/>
      <c r="I37" s="12"/>
      <c r="J37" s="13">
        <f t="shared" si="0"/>
        <v>2825.04</v>
      </c>
      <c r="K37" s="50">
        <v>41942</v>
      </c>
      <c r="L37" s="65">
        <v>41912</v>
      </c>
      <c r="M37" s="6"/>
      <c r="N37" s="6"/>
      <c r="O37" s="6"/>
      <c r="P37" s="7">
        <v>2683.78</v>
      </c>
      <c r="Q37" s="39" t="s">
        <v>315</v>
      </c>
      <c r="R37" s="1">
        <f t="shared" si="1"/>
        <v>2683.78</v>
      </c>
      <c r="S37" s="1">
        <f t="shared" si="2"/>
        <v>2683.78</v>
      </c>
      <c r="T37" s="1">
        <f t="shared" si="3"/>
        <v>0</v>
      </c>
    </row>
    <row r="38" spans="1:20" ht="22.5" customHeight="1">
      <c r="A38" s="9" t="s">
        <v>30</v>
      </c>
      <c r="B38" s="10" t="s">
        <v>147</v>
      </c>
      <c r="C38" s="10" t="s">
        <v>240</v>
      </c>
      <c r="D38" s="11">
        <v>2460.13</v>
      </c>
      <c r="E38" s="31">
        <v>129.49</v>
      </c>
      <c r="F38" s="16"/>
      <c r="G38" s="16"/>
      <c r="H38" s="12"/>
      <c r="I38" s="12"/>
      <c r="J38" s="13">
        <f t="shared" si="0"/>
        <v>2589.62</v>
      </c>
      <c r="K38" s="53">
        <v>41957</v>
      </c>
      <c r="L38" s="67">
        <v>41927</v>
      </c>
      <c r="M38" s="6"/>
      <c r="N38" s="6"/>
      <c r="O38" s="6"/>
      <c r="P38" s="7">
        <v>2460.13</v>
      </c>
      <c r="Q38" s="39" t="s">
        <v>315</v>
      </c>
      <c r="R38" s="1">
        <f t="shared" si="1"/>
        <v>2460.13</v>
      </c>
      <c r="S38" s="1">
        <f t="shared" si="2"/>
        <v>2460.13</v>
      </c>
      <c r="T38" s="1">
        <f t="shared" si="3"/>
        <v>0</v>
      </c>
    </row>
    <row r="39" spans="1:20" ht="22.5" customHeight="1">
      <c r="A39" s="9" t="s">
        <v>31</v>
      </c>
      <c r="B39" s="10" t="s">
        <v>147</v>
      </c>
      <c r="C39" s="10" t="s">
        <v>240</v>
      </c>
      <c r="D39" s="11">
        <v>2907.43</v>
      </c>
      <c r="E39" s="31">
        <v>153.03</v>
      </c>
      <c r="F39" s="16"/>
      <c r="G39" s="16"/>
      <c r="H39" s="12"/>
      <c r="I39" s="12"/>
      <c r="J39" s="13">
        <f t="shared" si="0"/>
        <v>3060.46</v>
      </c>
      <c r="K39" s="50">
        <v>41973</v>
      </c>
      <c r="L39" s="67">
        <v>41943</v>
      </c>
      <c r="M39" s="6"/>
      <c r="N39" s="6"/>
      <c r="O39" s="6"/>
      <c r="P39" s="7">
        <v>2907.43</v>
      </c>
      <c r="Q39" s="39" t="s">
        <v>315</v>
      </c>
      <c r="R39" s="1">
        <f t="shared" si="1"/>
        <v>2907.43</v>
      </c>
      <c r="S39" s="1">
        <f t="shared" si="2"/>
        <v>2907.43</v>
      </c>
      <c r="T39" s="1">
        <f t="shared" si="3"/>
        <v>0</v>
      </c>
    </row>
    <row r="40" spans="1:20" ht="22.5" customHeight="1">
      <c r="A40" s="9" t="s">
        <v>32</v>
      </c>
      <c r="B40" s="10" t="s">
        <v>147</v>
      </c>
      <c r="C40" s="10" t="s">
        <v>240</v>
      </c>
      <c r="D40" s="11">
        <v>2010.94</v>
      </c>
      <c r="E40" s="31">
        <v>105.84</v>
      </c>
      <c r="F40" s="16"/>
      <c r="G40" s="16"/>
      <c r="H40" s="12"/>
      <c r="I40" s="12"/>
      <c r="J40" s="13">
        <f aca="true" t="shared" si="4" ref="J40:J71">+D40+E40+F40+G40+H40+I40</f>
        <v>2116.78</v>
      </c>
      <c r="K40" s="50">
        <v>41988</v>
      </c>
      <c r="L40" s="67">
        <v>41958</v>
      </c>
      <c r="M40" s="6"/>
      <c r="N40" s="6"/>
      <c r="O40" s="6"/>
      <c r="P40" s="7">
        <v>2010.94</v>
      </c>
      <c r="Q40" s="39" t="s">
        <v>315</v>
      </c>
      <c r="R40" s="1">
        <f aca="true" t="shared" si="5" ref="R40:R74">+M40+N40+O40+P40</f>
        <v>2010.94</v>
      </c>
      <c r="S40" s="1">
        <f aca="true" t="shared" si="6" ref="S40:S71">+D40</f>
        <v>2010.94</v>
      </c>
      <c r="T40" s="1">
        <f aca="true" t="shared" si="7" ref="T40:T71">+R40-S40</f>
        <v>0</v>
      </c>
    </row>
    <row r="41" spans="1:20" ht="22.5" customHeight="1">
      <c r="A41" s="9" t="s">
        <v>33</v>
      </c>
      <c r="B41" s="10" t="s">
        <v>147</v>
      </c>
      <c r="C41" s="10" t="s">
        <v>240</v>
      </c>
      <c r="D41" s="11">
        <v>2460.13</v>
      </c>
      <c r="E41" s="31">
        <v>129.49</v>
      </c>
      <c r="F41" s="16"/>
      <c r="G41" s="16"/>
      <c r="H41" s="12"/>
      <c r="I41" s="12"/>
      <c r="J41" s="13">
        <f t="shared" si="4"/>
        <v>2589.62</v>
      </c>
      <c r="K41" s="50">
        <v>42003</v>
      </c>
      <c r="L41" s="67">
        <v>41973</v>
      </c>
      <c r="M41" s="6"/>
      <c r="N41" s="6"/>
      <c r="O41" s="6"/>
      <c r="P41" s="7">
        <v>2460.13</v>
      </c>
      <c r="Q41" s="39" t="s">
        <v>315</v>
      </c>
      <c r="R41" s="1">
        <f t="shared" si="5"/>
        <v>2460.13</v>
      </c>
      <c r="S41" s="1">
        <f t="shared" si="6"/>
        <v>2460.13</v>
      </c>
      <c r="T41" s="1">
        <f t="shared" si="7"/>
        <v>0</v>
      </c>
    </row>
    <row r="42" spans="1:20" ht="22.5" customHeight="1">
      <c r="A42" s="9" t="s">
        <v>34</v>
      </c>
      <c r="B42" s="10" t="s">
        <v>147</v>
      </c>
      <c r="C42" s="10" t="s">
        <v>240</v>
      </c>
      <c r="D42" s="11">
        <v>2236.49</v>
      </c>
      <c r="E42" s="31">
        <v>117.71</v>
      </c>
      <c r="F42" s="16"/>
      <c r="G42" s="16"/>
      <c r="H42" s="12"/>
      <c r="I42" s="12"/>
      <c r="J42" s="13">
        <f t="shared" si="4"/>
        <v>2354.2</v>
      </c>
      <c r="K42" s="48">
        <v>42018</v>
      </c>
      <c r="L42" s="67">
        <v>41988</v>
      </c>
      <c r="M42" s="6"/>
      <c r="N42" s="6"/>
      <c r="O42" s="6"/>
      <c r="P42" s="7">
        <v>2236.49</v>
      </c>
      <c r="Q42" s="39" t="s">
        <v>315</v>
      </c>
      <c r="R42" s="1">
        <f t="shared" si="5"/>
        <v>2236.49</v>
      </c>
      <c r="S42" s="1">
        <f t="shared" si="6"/>
        <v>2236.49</v>
      </c>
      <c r="T42" s="1">
        <f t="shared" si="7"/>
        <v>0</v>
      </c>
    </row>
    <row r="43" spans="1:20" ht="22.5" customHeight="1">
      <c r="A43" s="9" t="s">
        <v>35</v>
      </c>
      <c r="B43" s="10" t="s">
        <v>147</v>
      </c>
      <c r="C43" s="10" t="s">
        <v>240</v>
      </c>
      <c r="D43" s="11">
        <v>2012.84</v>
      </c>
      <c r="E43" s="31">
        <v>105.94</v>
      </c>
      <c r="F43" s="16"/>
      <c r="G43" s="16"/>
      <c r="H43" s="12"/>
      <c r="I43" s="12"/>
      <c r="J43" s="13">
        <f t="shared" si="4"/>
        <v>2118.7799999999997</v>
      </c>
      <c r="K43" s="48">
        <v>42033</v>
      </c>
      <c r="L43" s="67">
        <v>42003</v>
      </c>
      <c r="M43" s="6"/>
      <c r="N43" s="6"/>
      <c r="O43" s="6"/>
      <c r="P43" s="7">
        <v>2012.84</v>
      </c>
      <c r="Q43" s="39" t="s">
        <v>315</v>
      </c>
      <c r="R43" s="1">
        <f t="shared" si="5"/>
        <v>2012.84</v>
      </c>
      <c r="S43" s="1">
        <f t="shared" si="6"/>
        <v>2012.84</v>
      </c>
      <c r="T43" s="1">
        <f t="shared" si="7"/>
        <v>0</v>
      </c>
    </row>
    <row r="44" spans="1:20" ht="22.5" customHeight="1">
      <c r="A44" s="9" t="s">
        <v>36</v>
      </c>
      <c r="B44" s="10" t="s">
        <v>147</v>
      </c>
      <c r="C44" s="10" t="s">
        <v>240</v>
      </c>
      <c r="D44" s="11">
        <v>3945.92</v>
      </c>
      <c r="E44" s="31">
        <v>207.68</v>
      </c>
      <c r="F44" s="16"/>
      <c r="G44" s="16"/>
      <c r="H44" s="12"/>
      <c r="I44" s="12"/>
      <c r="J44" s="13">
        <f t="shared" si="4"/>
        <v>4153.6</v>
      </c>
      <c r="K44" s="48">
        <v>42033</v>
      </c>
      <c r="L44" s="67">
        <v>42003</v>
      </c>
      <c r="M44" s="6"/>
      <c r="N44" s="6"/>
      <c r="O44" s="6"/>
      <c r="P44" s="7">
        <v>3945.92</v>
      </c>
      <c r="Q44" s="39" t="s">
        <v>315</v>
      </c>
      <c r="R44" s="1">
        <f t="shared" si="5"/>
        <v>3945.92</v>
      </c>
      <c r="S44" s="1">
        <f t="shared" si="6"/>
        <v>3945.92</v>
      </c>
      <c r="T44" s="1">
        <f t="shared" si="7"/>
        <v>0</v>
      </c>
    </row>
    <row r="45" spans="1:20" ht="22.5" customHeight="1">
      <c r="A45" s="9" t="s">
        <v>37</v>
      </c>
      <c r="B45" s="10" t="s">
        <v>147</v>
      </c>
      <c r="C45" s="10" t="s">
        <v>240</v>
      </c>
      <c r="D45" s="11">
        <v>2012.84</v>
      </c>
      <c r="E45" s="31">
        <v>105.94</v>
      </c>
      <c r="F45" s="16"/>
      <c r="G45" s="16"/>
      <c r="H45" s="12"/>
      <c r="I45" s="12"/>
      <c r="J45" s="13">
        <f t="shared" si="4"/>
        <v>2118.7799999999997</v>
      </c>
      <c r="K45" s="48">
        <v>42049</v>
      </c>
      <c r="L45" s="65">
        <v>42019</v>
      </c>
      <c r="M45" s="6"/>
      <c r="N45" s="6"/>
      <c r="O45" s="6"/>
      <c r="P45" s="7">
        <v>2012.84</v>
      </c>
      <c r="Q45" s="39" t="s">
        <v>315</v>
      </c>
      <c r="R45" s="1">
        <f t="shared" si="5"/>
        <v>2012.84</v>
      </c>
      <c r="S45" s="1">
        <f t="shared" si="6"/>
        <v>2012.84</v>
      </c>
      <c r="T45" s="1">
        <f t="shared" si="7"/>
        <v>0</v>
      </c>
    </row>
    <row r="46" spans="1:20" ht="22.5" customHeight="1">
      <c r="A46" s="9" t="s">
        <v>38</v>
      </c>
      <c r="B46" s="10" t="s">
        <v>147</v>
      </c>
      <c r="C46" s="10" t="s">
        <v>240</v>
      </c>
      <c r="D46" s="11">
        <v>2012.84</v>
      </c>
      <c r="E46" s="31">
        <v>105.94</v>
      </c>
      <c r="F46" s="16"/>
      <c r="G46" s="16"/>
      <c r="H46" s="12"/>
      <c r="I46" s="12"/>
      <c r="J46" s="13">
        <f t="shared" si="4"/>
        <v>2118.7799999999997</v>
      </c>
      <c r="K46" s="49">
        <v>42038</v>
      </c>
      <c r="L46" s="65">
        <v>42035</v>
      </c>
      <c r="M46" s="6"/>
      <c r="N46" s="6"/>
      <c r="O46" s="6"/>
      <c r="P46" s="7">
        <v>2012.84</v>
      </c>
      <c r="Q46" s="39" t="s">
        <v>315</v>
      </c>
      <c r="R46" s="1">
        <f t="shared" si="5"/>
        <v>2012.84</v>
      </c>
      <c r="S46" s="1">
        <f t="shared" si="6"/>
        <v>2012.84</v>
      </c>
      <c r="T46" s="1">
        <f t="shared" si="7"/>
        <v>0</v>
      </c>
    </row>
    <row r="47" spans="1:20" ht="22.5" customHeight="1">
      <c r="A47" s="9" t="s">
        <v>39</v>
      </c>
      <c r="B47" s="10" t="s">
        <v>147</v>
      </c>
      <c r="C47" s="10" t="s">
        <v>240</v>
      </c>
      <c r="D47" s="11">
        <v>2012.84</v>
      </c>
      <c r="E47" s="31">
        <v>105.94</v>
      </c>
      <c r="F47" s="16"/>
      <c r="G47" s="16"/>
      <c r="H47" s="12"/>
      <c r="I47" s="12"/>
      <c r="J47" s="13">
        <f t="shared" si="4"/>
        <v>2118.7799999999997</v>
      </c>
      <c r="K47" s="48">
        <v>42080</v>
      </c>
      <c r="L47" s="65">
        <v>42050</v>
      </c>
      <c r="M47" s="6"/>
      <c r="N47" s="6"/>
      <c r="O47" s="6"/>
      <c r="P47" s="7">
        <v>2012.84</v>
      </c>
      <c r="Q47" s="39" t="s">
        <v>315</v>
      </c>
      <c r="R47" s="1">
        <f t="shared" si="5"/>
        <v>2012.84</v>
      </c>
      <c r="S47" s="1">
        <f t="shared" si="6"/>
        <v>2012.84</v>
      </c>
      <c r="T47" s="1">
        <f t="shared" si="7"/>
        <v>0</v>
      </c>
    </row>
    <row r="48" spans="1:20" ht="22.5" customHeight="1">
      <c r="A48" s="9" t="s">
        <v>40</v>
      </c>
      <c r="B48" s="10" t="s">
        <v>147</v>
      </c>
      <c r="C48" s="10" t="s">
        <v>240</v>
      </c>
      <c r="D48" s="11">
        <v>2236.49</v>
      </c>
      <c r="E48" s="31">
        <v>117.71</v>
      </c>
      <c r="F48" s="16"/>
      <c r="G48" s="16"/>
      <c r="H48" s="12"/>
      <c r="I48" s="12"/>
      <c r="J48" s="13">
        <f t="shared" si="4"/>
        <v>2354.2</v>
      </c>
      <c r="K48" s="48">
        <v>42108</v>
      </c>
      <c r="L48" s="65">
        <v>42078</v>
      </c>
      <c r="M48" s="6"/>
      <c r="N48" s="6"/>
      <c r="O48" s="6"/>
      <c r="P48" s="7">
        <v>2236.49</v>
      </c>
      <c r="Q48" s="39" t="s">
        <v>315</v>
      </c>
      <c r="R48" s="1">
        <f t="shared" si="5"/>
        <v>2236.49</v>
      </c>
      <c r="S48" s="1">
        <f t="shared" si="6"/>
        <v>2236.49</v>
      </c>
      <c r="T48" s="1">
        <f t="shared" si="7"/>
        <v>0</v>
      </c>
    </row>
    <row r="49" spans="1:20" ht="22.5" customHeight="1">
      <c r="A49" s="9" t="s">
        <v>41</v>
      </c>
      <c r="B49" s="10" t="s">
        <v>147</v>
      </c>
      <c r="C49" s="10" t="s">
        <v>240</v>
      </c>
      <c r="D49" s="11">
        <v>2236.49</v>
      </c>
      <c r="E49" s="31">
        <v>117.71</v>
      </c>
      <c r="F49" s="16"/>
      <c r="G49" s="16"/>
      <c r="H49" s="12"/>
      <c r="I49" s="12"/>
      <c r="J49" s="13">
        <f t="shared" si="4"/>
        <v>2354.2</v>
      </c>
      <c r="K49" s="48">
        <v>42139</v>
      </c>
      <c r="L49" s="65">
        <v>42109</v>
      </c>
      <c r="M49" s="6"/>
      <c r="N49" s="6"/>
      <c r="O49" s="6"/>
      <c r="P49" s="7">
        <v>2236.49</v>
      </c>
      <c r="Q49" s="39" t="s">
        <v>315</v>
      </c>
      <c r="R49" s="1">
        <f t="shared" si="5"/>
        <v>2236.49</v>
      </c>
      <c r="S49" s="1">
        <f t="shared" si="6"/>
        <v>2236.49</v>
      </c>
      <c r="T49" s="1">
        <f t="shared" si="7"/>
        <v>0</v>
      </c>
    </row>
    <row r="50" spans="1:20" ht="22.5" customHeight="1">
      <c r="A50" s="9" t="s">
        <v>42</v>
      </c>
      <c r="B50" s="10" t="s">
        <v>147</v>
      </c>
      <c r="C50" s="10" t="s">
        <v>240</v>
      </c>
      <c r="D50" s="11">
        <v>2244.75</v>
      </c>
      <c r="E50" s="31">
        <v>118.15</v>
      </c>
      <c r="F50" s="16"/>
      <c r="G50" s="16"/>
      <c r="H50" s="12"/>
      <c r="I50" s="12"/>
      <c r="J50" s="13">
        <f t="shared" si="4"/>
        <v>2362.9</v>
      </c>
      <c r="K50" s="48">
        <v>42139</v>
      </c>
      <c r="L50" s="65">
        <v>42109</v>
      </c>
      <c r="M50" s="6"/>
      <c r="N50" s="6"/>
      <c r="O50" s="6"/>
      <c r="P50" s="7">
        <v>2244.75</v>
      </c>
      <c r="Q50" s="39" t="s">
        <v>315</v>
      </c>
      <c r="R50" s="1">
        <f t="shared" si="5"/>
        <v>2244.75</v>
      </c>
      <c r="S50" s="1">
        <f t="shared" si="6"/>
        <v>2244.75</v>
      </c>
      <c r="T50" s="1">
        <f t="shared" si="7"/>
        <v>0</v>
      </c>
    </row>
    <row r="51" spans="1:20" ht="22.5" customHeight="1">
      <c r="A51" s="9" t="s">
        <v>43</v>
      </c>
      <c r="B51" s="10" t="s">
        <v>147</v>
      </c>
      <c r="C51" s="10" t="s">
        <v>240</v>
      </c>
      <c r="D51" s="11">
        <v>3034.9</v>
      </c>
      <c r="E51" s="31">
        <v>159.74</v>
      </c>
      <c r="F51" s="16"/>
      <c r="G51" s="16"/>
      <c r="H51" s="12"/>
      <c r="I51" s="12"/>
      <c r="J51" s="13">
        <f t="shared" si="4"/>
        <v>3194.6400000000003</v>
      </c>
      <c r="K51" s="48">
        <v>42154</v>
      </c>
      <c r="L51" s="65">
        <v>42124</v>
      </c>
      <c r="M51" s="6"/>
      <c r="N51" s="6"/>
      <c r="O51" s="6"/>
      <c r="P51" s="7">
        <v>3034.9</v>
      </c>
      <c r="Q51" s="39" t="s">
        <v>315</v>
      </c>
      <c r="R51" s="1">
        <f t="shared" si="5"/>
        <v>3034.9</v>
      </c>
      <c r="S51" s="1">
        <f t="shared" si="6"/>
        <v>3034.9</v>
      </c>
      <c r="T51" s="1">
        <f t="shared" si="7"/>
        <v>0</v>
      </c>
    </row>
    <row r="52" spans="1:20" ht="22.5" customHeight="1">
      <c r="A52" s="9" t="s">
        <v>44</v>
      </c>
      <c r="B52" s="10" t="s">
        <v>147</v>
      </c>
      <c r="C52" s="10" t="s">
        <v>240</v>
      </c>
      <c r="D52" s="11">
        <v>2012.84</v>
      </c>
      <c r="E52" s="31">
        <v>105.94</v>
      </c>
      <c r="F52" s="16"/>
      <c r="G52" s="16"/>
      <c r="H52" s="12"/>
      <c r="I52" s="12"/>
      <c r="J52" s="13">
        <f t="shared" si="4"/>
        <v>2118.7799999999997</v>
      </c>
      <c r="K52" s="48">
        <v>42169</v>
      </c>
      <c r="L52" s="65">
        <v>42139</v>
      </c>
      <c r="M52" s="6"/>
      <c r="N52" s="6"/>
      <c r="O52" s="6"/>
      <c r="P52" s="7">
        <v>2012.84</v>
      </c>
      <c r="Q52" s="39" t="s">
        <v>315</v>
      </c>
      <c r="R52" s="1">
        <f t="shared" si="5"/>
        <v>2012.84</v>
      </c>
      <c r="S52" s="1">
        <f t="shared" si="6"/>
        <v>2012.84</v>
      </c>
      <c r="T52" s="1">
        <f t="shared" si="7"/>
        <v>0</v>
      </c>
    </row>
    <row r="53" spans="1:20" ht="22.5" customHeight="1">
      <c r="A53" s="9" t="s">
        <v>45</v>
      </c>
      <c r="B53" s="10" t="s">
        <v>147</v>
      </c>
      <c r="C53" s="10" t="s">
        <v>240</v>
      </c>
      <c r="D53" s="11">
        <v>2460.13</v>
      </c>
      <c r="E53" s="31">
        <v>129.49</v>
      </c>
      <c r="F53" s="16"/>
      <c r="G53" s="16"/>
      <c r="H53" s="12"/>
      <c r="I53" s="12"/>
      <c r="J53" s="13">
        <f t="shared" si="4"/>
        <v>2589.62</v>
      </c>
      <c r="K53" s="48">
        <v>42185</v>
      </c>
      <c r="L53" s="65">
        <v>42155</v>
      </c>
      <c r="M53" s="6"/>
      <c r="N53" s="6"/>
      <c r="O53" s="6"/>
      <c r="P53" s="7">
        <v>2460.13</v>
      </c>
      <c r="Q53" s="39" t="s">
        <v>315</v>
      </c>
      <c r="R53" s="1">
        <f t="shared" si="5"/>
        <v>2460.13</v>
      </c>
      <c r="S53" s="1">
        <f t="shared" si="6"/>
        <v>2460.13</v>
      </c>
      <c r="T53" s="1">
        <f t="shared" si="7"/>
        <v>0</v>
      </c>
    </row>
    <row r="54" spans="1:20" ht="22.5" customHeight="1">
      <c r="A54" s="9" t="s">
        <v>46</v>
      </c>
      <c r="B54" s="10" t="s">
        <v>147</v>
      </c>
      <c r="C54" s="10" t="s">
        <v>240</v>
      </c>
      <c r="D54" s="11">
        <v>2236.49</v>
      </c>
      <c r="E54" s="31">
        <v>117.71</v>
      </c>
      <c r="F54" s="16"/>
      <c r="G54" s="16"/>
      <c r="H54" s="12"/>
      <c r="I54" s="12"/>
      <c r="J54" s="13">
        <f t="shared" si="4"/>
        <v>2354.2</v>
      </c>
      <c r="K54" s="48">
        <v>42200</v>
      </c>
      <c r="L54" s="65">
        <v>42170</v>
      </c>
      <c r="M54" s="6"/>
      <c r="N54" s="6"/>
      <c r="O54" s="6"/>
      <c r="P54" s="7">
        <v>2236.49</v>
      </c>
      <c r="Q54" s="39" t="s">
        <v>315</v>
      </c>
      <c r="R54" s="1">
        <f t="shared" si="5"/>
        <v>2236.49</v>
      </c>
      <c r="S54" s="1">
        <f t="shared" si="6"/>
        <v>2236.49</v>
      </c>
      <c r="T54" s="1">
        <f t="shared" si="7"/>
        <v>0</v>
      </c>
    </row>
    <row r="55" spans="1:20" ht="22.5" customHeight="1">
      <c r="A55" s="9" t="s">
        <v>47</v>
      </c>
      <c r="B55" s="10" t="s">
        <v>147</v>
      </c>
      <c r="C55" s="10" t="s">
        <v>240</v>
      </c>
      <c r="D55" s="11">
        <v>2683.78</v>
      </c>
      <c r="E55" s="31">
        <v>141.26</v>
      </c>
      <c r="F55" s="16"/>
      <c r="G55" s="16"/>
      <c r="H55" s="12"/>
      <c r="I55" s="12"/>
      <c r="J55" s="13">
        <f t="shared" si="4"/>
        <v>2825.04</v>
      </c>
      <c r="K55" s="48">
        <v>42215</v>
      </c>
      <c r="L55" s="65">
        <v>42185</v>
      </c>
      <c r="M55" s="6"/>
      <c r="N55" s="6"/>
      <c r="O55" s="6"/>
      <c r="P55" s="7">
        <v>2683.78</v>
      </c>
      <c r="Q55" s="39" t="s">
        <v>315</v>
      </c>
      <c r="R55" s="1">
        <f t="shared" si="5"/>
        <v>2683.78</v>
      </c>
      <c r="S55" s="1">
        <f t="shared" si="6"/>
        <v>2683.78</v>
      </c>
      <c r="T55" s="1">
        <f t="shared" si="7"/>
        <v>0</v>
      </c>
    </row>
    <row r="56" spans="1:20" ht="22.5" customHeight="1">
      <c r="A56" s="9" t="s">
        <v>48</v>
      </c>
      <c r="B56" s="10" t="s">
        <v>147</v>
      </c>
      <c r="C56" s="10" t="s">
        <v>240</v>
      </c>
      <c r="D56" s="11">
        <v>6587.9</v>
      </c>
      <c r="E56" s="31">
        <v>291.5</v>
      </c>
      <c r="F56" s="16"/>
      <c r="G56" s="16"/>
      <c r="H56" s="12"/>
      <c r="I56" s="12"/>
      <c r="J56" s="13">
        <f t="shared" si="4"/>
        <v>6879.4</v>
      </c>
      <c r="K56" s="52">
        <v>42215</v>
      </c>
      <c r="L56" s="65">
        <v>42185</v>
      </c>
      <c r="M56" s="6"/>
      <c r="N56" s="6"/>
      <c r="O56" s="6"/>
      <c r="P56" s="7">
        <v>6587.9</v>
      </c>
      <c r="Q56" s="39" t="s">
        <v>315</v>
      </c>
      <c r="R56" s="1">
        <f t="shared" si="5"/>
        <v>6587.9</v>
      </c>
      <c r="S56" s="1">
        <f t="shared" si="6"/>
        <v>6587.9</v>
      </c>
      <c r="T56" s="1">
        <f t="shared" si="7"/>
        <v>0</v>
      </c>
    </row>
    <row r="57" spans="1:20" ht="22.5" customHeight="1">
      <c r="A57" s="9" t="s">
        <v>49</v>
      </c>
      <c r="B57" s="10" t="s">
        <v>147</v>
      </c>
      <c r="C57" s="10" t="s">
        <v>240</v>
      </c>
      <c r="D57" s="11">
        <v>2542.87</v>
      </c>
      <c r="E57" s="31">
        <v>133.64</v>
      </c>
      <c r="F57" s="16"/>
      <c r="G57" s="16"/>
      <c r="H57" s="12"/>
      <c r="I57" s="12"/>
      <c r="J57" s="13">
        <f t="shared" si="4"/>
        <v>2676.5099999999998</v>
      </c>
      <c r="K57" s="48">
        <v>42230</v>
      </c>
      <c r="L57" s="65">
        <v>42200</v>
      </c>
      <c r="M57" s="6"/>
      <c r="N57" s="6"/>
      <c r="O57" s="6"/>
      <c r="P57" s="7">
        <v>2542.87</v>
      </c>
      <c r="Q57" s="39" t="s">
        <v>315</v>
      </c>
      <c r="R57" s="1">
        <f t="shared" si="5"/>
        <v>2542.87</v>
      </c>
      <c r="S57" s="1">
        <f t="shared" si="6"/>
        <v>2542.87</v>
      </c>
      <c r="T57" s="1">
        <f t="shared" si="7"/>
        <v>0</v>
      </c>
    </row>
    <row r="58" spans="1:20" ht="22.5" customHeight="1">
      <c r="A58" s="9" t="s">
        <v>50</v>
      </c>
      <c r="B58" s="10" t="s">
        <v>147</v>
      </c>
      <c r="C58" s="10" t="s">
        <v>240</v>
      </c>
      <c r="D58" s="11">
        <v>2236.49</v>
      </c>
      <c r="E58" s="31">
        <v>117.71</v>
      </c>
      <c r="F58" s="16"/>
      <c r="G58" s="16"/>
      <c r="H58" s="12"/>
      <c r="I58" s="12"/>
      <c r="J58" s="13">
        <f t="shared" si="4"/>
        <v>2354.2</v>
      </c>
      <c r="K58" s="50">
        <v>42355</v>
      </c>
      <c r="L58" s="67">
        <v>42325</v>
      </c>
      <c r="M58" s="6"/>
      <c r="N58" s="6"/>
      <c r="O58" s="6"/>
      <c r="P58" s="7">
        <v>2236.49</v>
      </c>
      <c r="Q58" s="39" t="s">
        <v>315</v>
      </c>
      <c r="R58" s="1">
        <f t="shared" si="5"/>
        <v>2236.49</v>
      </c>
      <c r="S58" s="1">
        <f t="shared" si="6"/>
        <v>2236.49</v>
      </c>
      <c r="T58" s="1">
        <f t="shared" si="7"/>
        <v>0</v>
      </c>
    </row>
    <row r="59" spans="1:20" ht="22.5" customHeight="1">
      <c r="A59" s="9" t="s">
        <v>51</v>
      </c>
      <c r="B59" s="10" t="s">
        <v>147</v>
      </c>
      <c r="C59" s="10" t="s">
        <v>240</v>
      </c>
      <c r="D59" s="11">
        <v>2236.49</v>
      </c>
      <c r="E59" s="31">
        <v>117.71</v>
      </c>
      <c r="F59" s="16"/>
      <c r="G59" s="16"/>
      <c r="H59" s="12"/>
      <c r="I59" s="12"/>
      <c r="J59" s="13">
        <f t="shared" si="4"/>
        <v>2354.2</v>
      </c>
      <c r="K59" s="50">
        <v>42355</v>
      </c>
      <c r="L59" s="67">
        <v>42325</v>
      </c>
      <c r="M59" s="6"/>
      <c r="N59" s="6"/>
      <c r="O59" s="6"/>
      <c r="P59" s="7">
        <v>2236.49</v>
      </c>
      <c r="Q59" s="39" t="s">
        <v>315</v>
      </c>
      <c r="R59" s="1">
        <f t="shared" si="5"/>
        <v>2236.49</v>
      </c>
      <c r="S59" s="1">
        <f t="shared" si="6"/>
        <v>2236.49</v>
      </c>
      <c r="T59" s="1">
        <f t="shared" si="7"/>
        <v>0</v>
      </c>
    </row>
    <row r="60" spans="1:20" ht="44.25" customHeight="1">
      <c r="A60" s="9" t="s">
        <v>52</v>
      </c>
      <c r="B60" s="10" t="s">
        <v>148</v>
      </c>
      <c r="C60" s="10" t="s">
        <v>243</v>
      </c>
      <c r="D60" s="11">
        <v>167865</v>
      </c>
      <c r="E60" s="18">
        <v>8835</v>
      </c>
      <c r="F60" s="16"/>
      <c r="G60" s="16">
        <v>31806</v>
      </c>
      <c r="H60" s="12"/>
      <c r="I60" s="12"/>
      <c r="J60" s="13">
        <f t="shared" si="4"/>
        <v>208506</v>
      </c>
      <c r="K60" s="54">
        <v>42563</v>
      </c>
      <c r="L60" s="68">
        <v>42562</v>
      </c>
      <c r="M60" s="7">
        <v>167865</v>
      </c>
      <c r="N60" s="6"/>
      <c r="O60" s="6"/>
      <c r="P60" s="6"/>
      <c r="Q60" s="40"/>
      <c r="R60" s="1">
        <f t="shared" si="5"/>
        <v>167865</v>
      </c>
      <c r="S60" s="1">
        <f t="shared" si="6"/>
        <v>167865</v>
      </c>
      <c r="T60" s="1">
        <f t="shared" si="7"/>
        <v>0</v>
      </c>
    </row>
    <row r="61" spans="1:20" ht="44.25" customHeight="1">
      <c r="A61" s="9" t="s">
        <v>53</v>
      </c>
      <c r="B61" s="10" t="s">
        <v>148</v>
      </c>
      <c r="C61" s="10" t="s">
        <v>244</v>
      </c>
      <c r="D61" s="11">
        <v>180832.5</v>
      </c>
      <c r="E61" s="18">
        <v>9517.5</v>
      </c>
      <c r="F61" s="16"/>
      <c r="G61" s="16">
        <v>34263</v>
      </c>
      <c r="H61" s="12"/>
      <c r="I61" s="12"/>
      <c r="J61" s="13">
        <f t="shared" si="4"/>
        <v>224613</v>
      </c>
      <c r="K61" s="50">
        <v>42720</v>
      </c>
      <c r="L61" s="67">
        <v>42690</v>
      </c>
      <c r="M61" s="7">
        <v>180832.5</v>
      </c>
      <c r="N61" s="6"/>
      <c r="O61" s="6"/>
      <c r="P61" s="6"/>
      <c r="Q61" s="40"/>
      <c r="R61" s="1">
        <f t="shared" si="5"/>
        <v>180832.5</v>
      </c>
      <c r="S61" s="1">
        <f t="shared" si="6"/>
        <v>180832.5</v>
      </c>
      <c r="T61" s="1">
        <f t="shared" si="7"/>
        <v>0</v>
      </c>
    </row>
    <row r="62" spans="1:20" ht="45.75" customHeight="1">
      <c r="A62" s="9" t="s">
        <v>54</v>
      </c>
      <c r="B62" s="10" t="s">
        <v>148</v>
      </c>
      <c r="C62" s="10" t="s">
        <v>245</v>
      </c>
      <c r="D62" s="11">
        <v>178552.5</v>
      </c>
      <c r="E62" s="18">
        <v>9397.5</v>
      </c>
      <c r="F62" s="16"/>
      <c r="G62" s="16">
        <v>33831</v>
      </c>
      <c r="H62" s="12"/>
      <c r="I62" s="12"/>
      <c r="J62" s="13">
        <f t="shared" si="4"/>
        <v>221781</v>
      </c>
      <c r="K62" s="50">
        <v>42726</v>
      </c>
      <c r="L62" s="67">
        <v>42696</v>
      </c>
      <c r="M62" s="7">
        <v>178552.5</v>
      </c>
      <c r="N62" s="6"/>
      <c r="O62" s="6"/>
      <c r="P62" s="6"/>
      <c r="Q62" s="40"/>
      <c r="R62" s="1">
        <f t="shared" si="5"/>
        <v>178552.5</v>
      </c>
      <c r="S62" s="1">
        <f t="shared" si="6"/>
        <v>178552.5</v>
      </c>
      <c r="T62" s="1">
        <f t="shared" si="7"/>
        <v>0</v>
      </c>
    </row>
    <row r="63" spans="1:20" s="28" customFormat="1" ht="15" customHeight="1">
      <c r="A63" s="21" t="s">
        <v>55</v>
      </c>
      <c r="B63" s="22" t="s">
        <v>149</v>
      </c>
      <c r="C63" s="22" t="s">
        <v>246</v>
      </c>
      <c r="D63" s="23">
        <v>225000</v>
      </c>
      <c r="E63" s="18"/>
      <c r="F63" s="19"/>
      <c r="G63" s="19"/>
      <c r="H63" s="24"/>
      <c r="I63" s="24"/>
      <c r="J63" s="13">
        <f t="shared" si="4"/>
        <v>225000</v>
      </c>
      <c r="K63" s="56">
        <v>42684</v>
      </c>
      <c r="L63" s="70">
        <v>42684</v>
      </c>
      <c r="M63" s="25"/>
      <c r="N63" s="25"/>
      <c r="O63" s="26">
        <v>225000</v>
      </c>
      <c r="P63" s="25"/>
      <c r="Q63" s="42"/>
      <c r="R63" s="1">
        <f t="shared" si="5"/>
        <v>225000</v>
      </c>
      <c r="S63" s="1">
        <f t="shared" si="6"/>
        <v>225000</v>
      </c>
      <c r="T63" s="1">
        <f t="shared" si="7"/>
        <v>0</v>
      </c>
    </row>
    <row r="64" spans="1:20" s="28" customFormat="1" ht="26.25" customHeight="1">
      <c r="A64" s="21" t="s">
        <v>56</v>
      </c>
      <c r="B64" s="22" t="s">
        <v>149</v>
      </c>
      <c r="C64" s="22" t="s">
        <v>212</v>
      </c>
      <c r="D64" s="23">
        <v>225000</v>
      </c>
      <c r="E64" s="18"/>
      <c r="F64" s="19"/>
      <c r="G64" s="19"/>
      <c r="H64" s="24"/>
      <c r="I64" s="24"/>
      <c r="J64" s="13">
        <f t="shared" si="4"/>
        <v>225000</v>
      </c>
      <c r="K64" s="57">
        <v>42690</v>
      </c>
      <c r="L64" s="71">
        <v>42690</v>
      </c>
      <c r="M64" s="25"/>
      <c r="N64" s="26">
        <v>225000</v>
      </c>
      <c r="O64" s="25"/>
      <c r="P64" s="25"/>
      <c r="Q64" s="42"/>
      <c r="R64" s="1">
        <f t="shared" si="5"/>
        <v>225000</v>
      </c>
      <c r="S64" s="1">
        <f t="shared" si="6"/>
        <v>225000</v>
      </c>
      <c r="T64" s="1">
        <f t="shared" si="7"/>
        <v>0</v>
      </c>
    </row>
    <row r="65" spans="1:20" s="28" customFormat="1" ht="27.75" customHeight="1">
      <c r="A65" s="21" t="s">
        <v>53</v>
      </c>
      <c r="B65" s="22" t="s">
        <v>150</v>
      </c>
      <c r="C65" s="22" t="s">
        <v>247</v>
      </c>
      <c r="D65" s="23">
        <v>90860</v>
      </c>
      <c r="E65" s="18"/>
      <c r="F65" s="19"/>
      <c r="G65" s="19"/>
      <c r="H65" s="24"/>
      <c r="I65" s="24"/>
      <c r="J65" s="13">
        <f t="shared" si="4"/>
        <v>90860</v>
      </c>
      <c r="K65" s="57">
        <v>41971</v>
      </c>
      <c r="L65" s="71">
        <v>41971</v>
      </c>
      <c r="M65" s="25"/>
      <c r="N65" s="25"/>
      <c r="O65" s="25"/>
      <c r="P65" s="26">
        <v>90860</v>
      </c>
      <c r="Q65" s="46" t="s">
        <v>317</v>
      </c>
      <c r="R65" s="1">
        <f t="shared" si="5"/>
        <v>90860</v>
      </c>
      <c r="S65" s="1">
        <f t="shared" si="6"/>
        <v>90860</v>
      </c>
      <c r="T65" s="1">
        <f t="shared" si="7"/>
        <v>0</v>
      </c>
    </row>
    <row r="66" spans="1:20" s="28" customFormat="1" ht="36" customHeight="1">
      <c r="A66" s="21" t="s">
        <v>57</v>
      </c>
      <c r="B66" s="22" t="s">
        <v>150</v>
      </c>
      <c r="C66" s="22" t="s">
        <v>248</v>
      </c>
      <c r="D66" s="23">
        <v>3657.25</v>
      </c>
      <c r="E66" s="18"/>
      <c r="F66" s="19"/>
      <c r="G66" s="19"/>
      <c r="H66" s="24"/>
      <c r="I66" s="24"/>
      <c r="J66" s="13">
        <f t="shared" si="4"/>
        <v>3657.25</v>
      </c>
      <c r="K66" s="57">
        <v>42673</v>
      </c>
      <c r="L66" s="71">
        <v>42673</v>
      </c>
      <c r="M66" s="25"/>
      <c r="N66" s="26">
        <v>3657.25</v>
      </c>
      <c r="O66" s="25"/>
      <c r="P66" s="25"/>
      <c r="Q66" s="42"/>
      <c r="R66" s="1">
        <f t="shared" si="5"/>
        <v>3657.25</v>
      </c>
      <c r="S66" s="1">
        <f t="shared" si="6"/>
        <v>3657.25</v>
      </c>
      <c r="T66" s="1">
        <f t="shared" si="7"/>
        <v>0</v>
      </c>
    </row>
    <row r="67" spans="1:20" ht="36" customHeight="1">
      <c r="A67" s="9" t="s">
        <v>58</v>
      </c>
      <c r="B67" s="10" t="s">
        <v>251</v>
      </c>
      <c r="C67" s="10" t="s">
        <v>249</v>
      </c>
      <c r="D67" s="11">
        <v>32527.72</v>
      </c>
      <c r="E67" s="18">
        <v>1439.28</v>
      </c>
      <c r="F67" s="16"/>
      <c r="G67" s="16"/>
      <c r="H67" s="12"/>
      <c r="I67" s="12"/>
      <c r="J67" s="13">
        <f t="shared" si="4"/>
        <v>33967</v>
      </c>
      <c r="K67" s="54">
        <v>42472</v>
      </c>
      <c r="L67" s="68">
        <v>42471</v>
      </c>
      <c r="M67" s="7">
        <v>32527.72</v>
      </c>
      <c r="N67" s="6"/>
      <c r="O67" s="6"/>
      <c r="P67" s="6"/>
      <c r="Q67" s="40"/>
      <c r="R67" s="1">
        <f t="shared" si="5"/>
        <v>32527.72</v>
      </c>
      <c r="S67" s="1">
        <f t="shared" si="6"/>
        <v>32527.72</v>
      </c>
      <c r="T67" s="1">
        <f t="shared" si="7"/>
        <v>0</v>
      </c>
    </row>
    <row r="68" spans="1:20" ht="46.5" customHeight="1">
      <c r="A68" s="9" t="s">
        <v>59</v>
      </c>
      <c r="B68" s="10" t="s">
        <v>251</v>
      </c>
      <c r="C68" s="10" t="s">
        <v>250</v>
      </c>
      <c r="D68" s="11">
        <v>35585.42</v>
      </c>
      <c r="E68" s="18">
        <v>1574.58</v>
      </c>
      <c r="F68" s="16"/>
      <c r="G68" s="16"/>
      <c r="H68" s="12"/>
      <c r="I68" s="12"/>
      <c r="J68" s="13">
        <f t="shared" si="4"/>
        <v>37160</v>
      </c>
      <c r="K68" s="58">
        <v>42716</v>
      </c>
      <c r="L68" s="72">
        <v>42715</v>
      </c>
      <c r="M68" s="7">
        <v>35585.42</v>
      </c>
      <c r="N68" s="6"/>
      <c r="O68" s="6"/>
      <c r="P68" s="6"/>
      <c r="Q68" s="40"/>
      <c r="R68" s="1">
        <f t="shared" si="5"/>
        <v>35585.42</v>
      </c>
      <c r="S68" s="1">
        <f t="shared" si="6"/>
        <v>35585.42</v>
      </c>
      <c r="T68" s="1">
        <f t="shared" si="7"/>
        <v>0</v>
      </c>
    </row>
    <row r="69" spans="1:20" ht="38.25" customHeight="1">
      <c r="A69" s="9" t="s">
        <v>60</v>
      </c>
      <c r="B69" s="10" t="s">
        <v>252</v>
      </c>
      <c r="C69" s="10" t="s">
        <v>253</v>
      </c>
      <c r="D69" s="11">
        <v>58175.84</v>
      </c>
      <c r="E69" s="18">
        <v>2574.16</v>
      </c>
      <c r="F69" s="16"/>
      <c r="G69" s="16"/>
      <c r="H69" s="12"/>
      <c r="I69" s="12"/>
      <c r="J69" s="13">
        <f t="shared" si="4"/>
        <v>60750</v>
      </c>
      <c r="K69" s="53">
        <v>42671</v>
      </c>
      <c r="L69" s="67">
        <v>42671</v>
      </c>
      <c r="M69" s="6"/>
      <c r="N69" s="6"/>
      <c r="O69" s="7">
        <v>58175.84</v>
      </c>
      <c r="P69" s="6"/>
      <c r="Q69" s="40"/>
      <c r="R69" s="1">
        <f t="shared" si="5"/>
        <v>58175.84</v>
      </c>
      <c r="S69" s="1">
        <f t="shared" si="6"/>
        <v>58175.84</v>
      </c>
      <c r="T69" s="1">
        <f t="shared" si="7"/>
        <v>0</v>
      </c>
    </row>
    <row r="70" spans="1:20" ht="24.75" customHeight="1">
      <c r="A70" s="9" t="s">
        <v>61</v>
      </c>
      <c r="B70" s="10" t="s">
        <v>252</v>
      </c>
      <c r="C70" s="15" t="s">
        <v>254</v>
      </c>
      <c r="D70" s="11">
        <v>1172.29</v>
      </c>
      <c r="E70" s="18">
        <v>1172.29</v>
      </c>
      <c r="F70" s="16"/>
      <c r="G70" s="16"/>
      <c r="H70" s="12"/>
      <c r="I70" s="12"/>
      <c r="J70" s="13">
        <f t="shared" si="4"/>
        <v>2344.58</v>
      </c>
      <c r="K70" s="59">
        <v>42411</v>
      </c>
      <c r="L70" s="68">
        <v>42411</v>
      </c>
      <c r="M70" s="6"/>
      <c r="N70" s="7">
        <v>1172.29</v>
      </c>
      <c r="O70" s="6"/>
      <c r="P70" s="6"/>
      <c r="Q70" s="40"/>
      <c r="R70" s="1">
        <f t="shared" si="5"/>
        <v>1172.29</v>
      </c>
      <c r="S70" s="1">
        <f t="shared" si="6"/>
        <v>1172.29</v>
      </c>
      <c r="T70" s="1">
        <f t="shared" si="7"/>
        <v>0</v>
      </c>
    </row>
    <row r="71" spans="1:20" ht="39" customHeight="1">
      <c r="A71" s="9" t="s">
        <v>62</v>
      </c>
      <c r="B71" s="10" t="s">
        <v>151</v>
      </c>
      <c r="C71" s="10" t="s">
        <v>255</v>
      </c>
      <c r="D71" s="11">
        <v>21355.07</v>
      </c>
      <c r="E71" s="18">
        <v>944.92</v>
      </c>
      <c r="F71" s="16"/>
      <c r="G71" s="16"/>
      <c r="H71" s="12"/>
      <c r="I71" s="12"/>
      <c r="J71" s="13">
        <f t="shared" si="4"/>
        <v>22299.989999999998</v>
      </c>
      <c r="K71" s="54">
        <v>42411</v>
      </c>
      <c r="L71" s="68">
        <v>42411</v>
      </c>
      <c r="M71" s="6"/>
      <c r="N71" s="7">
        <v>21355.07</v>
      </c>
      <c r="O71" s="6"/>
      <c r="P71" s="6"/>
      <c r="Q71" s="40"/>
      <c r="R71" s="1">
        <f t="shared" si="5"/>
        <v>21355.07</v>
      </c>
      <c r="S71" s="1">
        <f t="shared" si="6"/>
        <v>21355.07</v>
      </c>
      <c r="T71" s="1">
        <f t="shared" si="7"/>
        <v>0</v>
      </c>
    </row>
    <row r="72" spans="1:20" ht="41.25" customHeight="1">
      <c r="A72" s="9" t="s">
        <v>63</v>
      </c>
      <c r="B72" s="10" t="s">
        <v>152</v>
      </c>
      <c r="C72" s="10" t="s">
        <v>256</v>
      </c>
      <c r="D72" s="11">
        <v>9500</v>
      </c>
      <c r="E72" s="18">
        <v>500</v>
      </c>
      <c r="F72" s="16"/>
      <c r="G72" s="16"/>
      <c r="H72" s="12"/>
      <c r="I72" s="12"/>
      <c r="J72" s="13">
        <f aca="true" t="shared" si="8" ref="J72:J103">+D72+E72+F72+G72+H72+I72</f>
        <v>10000</v>
      </c>
      <c r="K72" s="49">
        <v>41521</v>
      </c>
      <c r="L72" s="66">
        <v>41521</v>
      </c>
      <c r="M72" s="6"/>
      <c r="N72" s="6"/>
      <c r="O72" s="6"/>
      <c r="P72" s="7">
        <v>9500</v>
      </c>
      <c r="Q72" s="46" t="s">
        <v>316</v>
      </c>
      <c r="R72" s="1">
        <f t="shared" si="5"/>
        <v>9500</v>
      </c>
      <c r="S72" s="1">
        <f aca="true" t="shared" si="9" ref="S72:S103">+D72</f>
        <v>9500</v>
      </c>
      <c r="T72" s="1">
        <f>+R72-S72</f>
        <v>0</v>
      </c>
    </row>
    <row r="73" spans="1:20" ht="15" customHeight="1">
      <c r="A73" s="9" t="s">
        <v>64</v>
      </c>
      <c r="B73" s="10" t="s">
        <v>153</v>
      </c>
      <c r="C73" s="10" t="s">
        <v>241</v>
      </c>
      <c r="D73" s="11">
        <v>31915.24</v>
      </c>
      <c r="E73" s="18">
        <v>1483.06</v>
      </c>
      <c r="F73" s="16"/>
      <c r="G73" s="16">
        <v>1601.7</v>
      </c>
      <c r="H73" s="12"/>
      <c r="I73" s="12"/>
      <c r="J73" s="13">
        <f t="shared" si="8"/>
        <v>35000</v>
      </c>
      <c r="K73" s="50">
        <v>42698</v>
      </c>
      <c r="L73" s="67">
        <v>42668</v>
      </c>
      <c r="M73" s="6"/>
      <c r="N73" s="7">
        <v>31915.24</v>
      </c>
      <c r="O73" s="6"/>
      <c r="P73" s="6"/>
      <c r="Q73" s="40"/>
      <c r="R73" s="1">
        <f t="shared" si="5"/>
        <v>31915.24</v>
      </c>
      <c r="S73" s="1">
        <f t="shared" si="9"/>
        <v>31915.24</v>
      </c>
      <c r="T73" s="1">
        <f>+R73-S73</f>
        <v>0</v>
      </c>
    </row>
    <row r="74" spans="1:20" ht="15" customHeight="1">
      <c r="A74" s="9" t="s">
        <v>65</v>
      </c>
      <c r="B74" s="10" t="s">
        <v>153</v>
      </c>
      <c r="C74" s="10" t="s">
        <v>242</v>
      </c>
      <c r="D74" s="11">
        <v>31915.24</v>
      </c>
      <c r="E74" s="18">
        <v>1483.06</v>
      </c>
      <c r="F74" s="16"/>
      <c r="G74" s="16">
        <v>1601.7</v>
      </c>
      <c r="H74" s="12"/>
      <c r="I74" s="12"/>
      <c r="J74" s="13">
        <f t="shared" si="8"/>
        <v>35000</v>
      </c>
      <c r="K74" s="50">
        <v>42698</v>
      </c>
      <c r="L74" s="67">
        <v>42668</v>
      </c>
      <c r="M74" s="6"/>
      <c r="N74" s="7">
        <v>31915.24</v>
      </c>
      <c r="O74" s="6"/>
      <c r="P74" s="6"/>
      <c r="Q74" s="40"/>
      <c r="R74" s="1">
        <f t="shared" si="5"/>
        <v>31915.24</v>
      </c>
      <c r="S74" s="1">
        <f t="shared" si="9"/>
        <v>31915.24</v>
      </c>
      <c r="T74" s="1">
        <f>+R74-S74</f>
        <v>0</v>
      </c>
    </row>
    <row r="75" spans="1:20" s="94" customFormat="1" ht="15" customHeight="1">
      <c r="A75" s="9" t="s">
        <v>346</v>
      </c>
      <c r="B75" s="10" t="s">
        <v>153</v>
      </c>
      <c r="C75" s="10" t="s">
        <v>217</v>
      </c>
      <c r="D75" s="11">
        <v>31915.24</v>
      </c>
      <c r="E75" s="18">
        <v>1483.06</v>
      </c>
      <c r="F75" s="100"/>
      <c r="G75" s="100">
        <v>1601.7</v>
      </c>
      <c r="H75" s="98"/>
      <c r="I75" s="98"/>
      <c r="J75" s="99">
        <f t="shared" si="8"/>
        <v>35000</v>
      </c>
      <c r="K75" s="106" t="s">
        <v>345</v>
      </c>
      <c r="L75" s="110" t="s">
        <v>344</v>
      </c>
      <c r="M75" s="97">
        <v>31915.24</v>
      </c>
      <c r="N75" s="97"/>
      <c r="O75" s="96"/>
      <c r="P75" s="96"/>
      <c r="Q75" s="40"/>
      <c r="R75" s="95"/>
      <c r="S75" s="95">
        <f t="shared" si="9"/>
        <v>31915.24</v>
      </c>
      <c r="T75" s="95"/>
    </row>
    <row r="76" spans="1:20" ht="15" customHeight="1">
      <c r="A76" s="9" t="s">
        <v>66</v>
      </c>
      <c r="B76" s="10" t="s">
        <v>154</v>
      </c>
      <c r="C76" s="10" t="s">
        <v>241</v>
      </c>
      <c r="D76" s="11">
        <v>31915.24</v>
      </c>
      <c r="E76" s="18">
        <v>1483.06</v>
      </c>
      <c r="F76" s="16"/>
      <c r="G76" s="16">
        <v>1601.7</v>
      </c>
      <c r="H76" s="12"/>
      <c r="I76" s="12"/>
      <c r="J76" s="13">
        <f t="shared" si="8"/>
        <v>35000</v>
      </c>
      <c r="K76" s="54">
        <v>42624</v>
      </c>
      <c r="L76" s="72">
        <v>42653</v>
      </c>
      <c r="M76" s="6"/>
      <c r="N76" s="7">
        <v>31915.24</v>
      </c>
      <c r="O76" s="6"/>
      <c r="P76" s="6"/>
      <c r="Q76" s="40"/>
      <c r="R76" s="1">
        <f aca="true" t="shared" si="10" ref="R76:R99">+M76+N76+O76+P76</f>
        <v>31915.24</v>
      </c>
      <c r="S76" s="1">
        <f t="shared" si="9"/>
        <v>31915.24</v>
      </c>
      <c r="T76" s="1">
        <f aca="true" t="shared" si="11" ref="T76:T99">+R76-S76</f>
        <v>0</v>
      </c>
    </row>
    <row r="77" spans="1:20" ht="15" customHeight="1">
      <c r="A77" s="9" t="s">
        <v>67</v>
      </c>
      <c r="B77" s="10" t="s">
        <v>154</v>
      </c>
      <c r="C77" s="10" t="s">
        <v>242</v>
      </c>
      <c r="D77" s="11">
        <v>31915.24</v>
      </c>
      <c r="E77" s="18">
        <v>1483.06</v>
      </c>
      <c r="F77" s="16"/>
      <c r="G77" s="16">
        <v>1601.7</v>
      </c>
      <c r="H77" s="12"/>
      <c r="I77" s="12"/>
      <c r="J77" s="13">
        <f t="shared" si="8"/>
        <v>35000</v>
      </c>
      <c r="K77" s="54">
        <v>42624</v>
      </c>
      <c r="L77" s="72">
        <v>42653</v>
      </c>
      <c r="M77" s="6"/>
      <c r="N77" s="7">
        <v>31915.24</v>
      </c>
      <c r="O77" s="6"/>
      <c r="P77" s="6"/>
      <c r="Q77" s="40"/>
      <c r="R77" s="1">
        <f t="shared" si="10"/>
        <v>31915.24</v>
      </c>
      <c r="S77" s="1">
        <f t="shared" si="9"/>
        <v>31915.24</v>
      </c>
      <c r="T77" s="1">
        <f t="shared" si="11"/>
        <v>0</v>
      </c>
    </row>
    <row r="78" spans="1:20" ht="15" customHeight="1">
      <c r="A78" s="9" t="s">
        <v>68</v>
      </c>
      <c r="B78" s="10" t="s">
        <v>154</v>
      </c>
      <c r="C78" s="10" t="s">
        <v>217</v>
      </c>
      <c r="D78" s="11">
        <v>31915.24</v>
      </c>
      <c r="E78" s="18">
        <v>1483.06</v>
      </c>
      <c r="F78" s="16"/>
      <c r="G78" s="16">
        <v>1601.7</v>
      </c>
      <c r="H78" s="12"/>
      <c r="I78" s="12"/>
      <c r="J78" s="13">
        <f t="shared" si="8"/>
        <v>35000</v>
      </c>
      <c r="K78" s="54">
        <v>42625</v>
      </c>
      <c r="L78" s="68">
        <v>42624</v>
      </c>
      <c r="M78" s="7">
        <v>31915.24</v>
      </c>
      <c r="N78" s="6"/>
      <c r="O78" s="6"/>
      <c r="P78" s="6"/>
      <c r="Q78" s="40"/>
      <c r="R78" s="1">
        <f t="shared" si="10"/>
        <v>31915.24</v>
      </c>
      <c r="S78" s="1">
        <f t="shared" si="9"/>
        <v>31915.24</v>
      </c>
      <c r="T78" s="1">
        <f t="shared" si="11"/>
        <v>0</v>
      </c>
    </row>
    <row r="79" spans="1:20" ht="15" customHeight="1">
      <c r="A79" s="9" t="s">
        <v>69</v>
      </c>
      <c r="B79" s="10" t="s">
        <v>155</v>
      </c>
      <c r="C79" s="10" t="s">
        <v>257</v>
      </c>
      <c r="D79" s="11">
        <v>3525.6</v>
      </c>
      <c r="E79" s="18">
        <v>156</v>
      </c>
      <c r="F79" s="16"/>
      <c r="G79" s="16"/>
      <c r="H79" s="12"/>
      <c r="I79" s="12"/>
      <c r="J79" s="13">
        <f t="shared" si="8"/>
        <v>3681.6</v>
      </c>
      <c r="K79" s="48">
        <v>42460</v>
      </c>
      <c r="L79" s="66">
        <v>42372</v>
      </c>
      <c r="M79" s="6"/>
      <c r="N79" s="6"/>
      <c r="O79" s="6"/>
      <c r="P79" s="7">
        <v>3525.6</v>
      </c>
      <c r="Q79" s="39"/>
      <c r="R79" s="1">
        <f t="shared" si="10"/>
        <v>3525.6</v>
      </c>
      <c r="S79" s="1">
        <f t="shared" si="9"/>
        <v>3525.6</v>
      </c>
      <c r="T79" s="1">
        <f t="shared" si="11"/>
        <v>0</v>
      </c>
    </row>
    <row r="80" spans="1:20" s="28" customFormat="1" ht="23.25" customHeight="1">
      <c r="A80" s="21" t="s">
        <v>70</v>
      </c>
      <c r="B80" s="22" t="s">
        <v>258</v>
      </c>
      <c r="C80" s="29" t="s">
        <v>259</v>
      </c>
      <c r="D80" s="23">
        <v>40454</v>
      </c>
      <c r="E80" s="18">
        <v>1790</v>
      </c>
      <c r="F80" s="19"/>
      <c r="G80" s="19"/>
      <c r="H80" s="24"/>
      <c r="I80" s="24"/>
      <c r="J80" s="13">
        <f t="shared" si="8"/>
        <v>42244</v>
      </c>
      <c r="K80" s="60">
        <v>42625</v>
      </c>
      <c r="L80" s="73">
        <v>42624</v>
      </c>
      <c r="M80" s="26">
        <v>40454</v>
      </c>
      <c r="N80" s="25"/>
      <c r="O80" s="25"/>
      <c r="P80" s="25"/>
      <c r="Q80" s="42"/>
      <c r="R80" s="1">
        <f t="shared" si="10"/>
        <v>40454</v>
      </c>
      <c r="S80" s="1">
        <f t="shared" si="9"/>
        <v>40454</v>
      </c>
      <c r="T80" s="1">
        <f t="shared" si="11"/>
        <v>0</v>
      </c>
    </row>
    <row r="81" spans="1:20" s="28" customFormat="1" ht="25.5" customHeight="1">
      <c r="A81" s="21" t="s">
        <v>71</v>
      </c>
      <c r="B81" s="22" t="s">
        <v>156</v>
      </c>
      <c r="C81" s="22" t="s">
        <v>213</v>
      </c>
      <c r="D81" s="23">
        <v>13428.48</v>
      </c>
      <c r="E81" s="18">
        <v>624</v>
      </c>
      <c r="F81" s="19"/>
      <c r="G81" s="19">
        <v>673.92</v>
      </c>
      <c r="H81" s="24"/>
      <c r="I81" s="24"/>
      <c r="J81" s="13">
        <f t="shared" si="8"/>
        <v>14726.4</v>
      </c>
      <c r="K81" s="57">
        <v>42721</v>
      </c>
      <c r="L81" s="71">
        <v>42691</v>
      </c>
      <c r="M81" s="26">
        <v>13428.48</v>
      </c>
      <c r="N81" s="25"/>
      <c r="O81" s="25"/>
      <c r="P81" s="25"/>
      <c r="Q81" s="42"/>
      <c r="R81" s="1">
        <f t="shared" si="10"/>
        <v>13428.48</v>
      </c>
      <c r="S81" s="1">
        <f t="shared" si="9"/>
        <v>13428.48</v>
      </c>
      <c r="T81" s="1">
        <f t="shared" si="11"/>
        <v>0</v>
      </c>
    </row>
    <row r="82" spans="1:20" s="28" customFormat="1" ht="27.75" customHeight="1">
      <c r="A82" s="21" t="s">
        <v>72</v>
      </c>
      <c r="B82" s="22" t="s">
        <v>156</v>
      </c>
      <c r="C82" s="22" t="s">
        <v>260</v>
      </c>
      <c r="D82" s="23">
        <v>82905.8</v>
      </c>
      <c r="E82" s="18">
        <v>3852.5</v>
      </c>
      <c r="F82" s="19"/>
      <c r="G82" s="19">
        <v>4160.7</v>
      </c>
      <c r="H82" s="24"/>
      <c r="I82" s="24"/>
      <c r="J82" s="13">
        <f t="shared" si="8"/>
        <v>90919</v>
      </c>
      <c r="K82" s="57">
        <v>42721</v>
      </c>
      <c r="L82" s="71">
        <v>42691</v>
      </c>
      <c r="M82" s="26">
        <v>82905.8</v>
      </c>
      <c r="N82" s="25"/>
      <c r="O82" s="25"/>
      <c r="P82" s="25"/>
      <c r="Q82" s="42"/>
      <c r="R82" s="1">
        <f t="shared" si="10"/>
        <v>82905.8</v>
      </c>
      <c r="S82" s="1">
        <f t="shared" si="9"/>
        <v>82905.8</v>
      </c>
      <c r="T82" s="1">
        <f t="shared" si="11"/>
        <v>0</v>
      </c>
    </row>
    <row r="83" spans="1:20" s="28" customFormat="1" ht="29.25" customHeight="1">
      <c r="A83" s="21" t="s">
        <v>73</v>
      </c>
      <c r="B83" s="22" t="s">
        <v>156</v>
      </c>
      <c r="C83" s="22" t="s">
        <v>261</v>
      </c>
      <c r="D83" s="23">
        <v>57988.86</v>
      </c>
      <c r="E83" s="18">
        <v>2694.65</v>
      </c>
      <c r="F83" s="19"/>
      <c r="G83" s="19">
        <v>2910.23</v>
      </c>
      <c r="H83" s="24"/>
      <c r="I83" s="24"/>
      <c r="J83" s="13">
        <f t="shared" si="8"/>
        <v>63593.740000000005</v>
      </c>
      <c r="K83" s="57">
        <v>42721</v>
      </c>
      <c r="L83" s="71">
        <v>42691</v>
      </c>
      <c r="M83" s="26">
        <v>57988.86</v>
      </c>
      <c r="N83" s="25"/>
      <c r="O83" s="25"/>
      <c r="P83" s="25"/>
      <c r="Q83" s="42"/>
      <c r="R83" s="1">
        <f t="shared" si="10"/>
        <v>57988.86</v>
      </c>
      <c r="S83" s="1">
        <f t="shared" si="9"/>
        <v>57988.86</v>
      </c>
      <c r="T83" s="1">
        <f t="shared" si="11"/>
        <v>0</v>
      </c>
    </row>
    <row r="84" spans="1:20" s="28" customFormat="1" ht="27.75" customHeight="1">
      <c r="A84" s="21" t="s">
        <v>318</v>
      </c>
      <c r="B84" s="22" t="s">
        <v>157</v>
      </c>
      <c r="C84" s="22" t="s">
        <v>262</v>
      </c>
      <c r="D84" s="23">
        <v>16462.8</v>
      </c>
      <c r="E84" s="18">
        <v>765</v>
      </c>
      <c r="F84" s="19"/>
      <c r="G84" s="19">
        <v>826.2</v>
      </c>
      <c r="H84" s="24"/>
      <c r="I84" s="24"/>
      <c r="J84" s="13">
        <f t="shared" si="8"/>
        <v>18054</v>
      </c>
      <c r="K84" s="60">
        <v>41862</v>
      </c>
      <c r="L84" s="73">
        <v>41892</v>
      </c>
      <c r="M84" s="25"/>
      <c r="N84" s="25"/>
      <c r="O84" s="25"/>
      <c r="P84" s="26">
        <v>16462.8</v>
      </c>
      <c r="Q84" s="47" t="s">
        <v>319</v>
      </c>
      <c r="R84" s="1">
        <f t="shared" si="10"/>
        <v>16462.8</v>
      </c>
      <c r="S84" s="1">
        <f t="shared" si="9"/>
        <v>16462.8</v>
      </c>
      <c r="T84" s="1">
        <f t="shared" si="11"/>
        <v>0</v>
      </c>
    </row>
    <row r="85" spans="1:20" s="28" customFormat="1" ht="25.5" customHeight="1">
      <c r="A85" s="21" t="s">
        <v>74</v>
      </c>
      <c r="B85" s="22" t="s">
        <v>158</v>
      </c>
      <c r="C85" s="29" t="s">
        <v>263</v>
      </c>
      <c r="D85" s="23">
        <v>21885.84</v>
      </c>
      <c r="E85" s="18">
        <v>1017</v>
      </c>
      <c r="F85" s="19"/>
      <c r="G85" s="19">
        <v>1098.36</v>
      </c>
      <c r="H85" s="24"/>
      <c r="I85" s="24"/>
      <c r="J85" s="13">
        <f t="shared" si="8"/>
        <v>24001.2</v>
      </c>
      <c r="K85" s="56">
        <v>42654</v>
      </c>
      <c r="L85" s="70">
        <v>42684</v>
      </c>
      <c r="M85" s="25"/>
      <c r="N85" s="26">
        <v>21885.84</v>
      </c>
      <c r="O85" s="25"/>
      <c r="P85" s="25"/>
      <c r="Q85" s="42"/>
      <c r="R85" s="1">
        <f t="shared" si="10"/>
        <v>21885.84</v>
      </c>
      <c r="S85" s="1">
        <f t="shared" si="9"/>
        <v>21885.84</v>
      </c>
      <c r="T85" s="1">
        <f t="shared" si="11"/>
        <v>0</v>
      </c>
    </row>
    <row r="86" spans="1:20" s="28" customFormat="1" ht="24" customHeight="1">
      <c r="A86" s="21" t="s">
        <v>75</v>
      </c>
      <c r="B86" s="22" t="s">
        <v>159</v>
      </c>
      <c r="C86" s="22" t="s">
        <v>264</v>
      </c>
      <c r="D86" s="23">
        <v>129120</v>
      </c>
      <c r="E86" s="18">
        <v>6000</v>
      </c>
      <c r="F86" s="19"/>
      <c r="G86" s="19">
        <v>6480</v>
      </c>
      <c r="H86" s="24"/>
      <c r="I86" s="24"/>
      <c r="J86" s="13">
        <f t="shared" si="8"/>
        <v>141600</v>
      </c>
      <c r="K86" s="62">
        <v>42381</v>
      </c>
      <c r="L86" s="73">
        <v>42380</v>
      </c>
      <c r="M86" s="26">
        <v>129120</v>
      </c>
      <c r="N86" s="25"/>
      <c r="O86" s="25"/>
      <c r="P86" s="25"/>
      <c r="Q86" s="42"/>
      <c r="R86" s="1">
        <f t="shared" si="10"/>
        <v>129120</v>
      </c>
      <c r="S86" s="1">
        <f t="shared" si="9"/>
        <v>129120</v>
      </c>
      <c r="T86" s="1">
        <f t="shared" si="11"/>
        <v>0</v>
      </c>
    </row>
    <row r="87" spans="1:20" ht="23.25" customHeight="1">
      <c r="A87" s="9" t="s">
        <v>76</v>
      </c>
      <c r="B87" s="10" t="s">
        <v>160</v>
      </c>
      <c r="C87" s="15" t="s">
        <v>265</v>
      </c>
      <c r="D87" s="11">
        <v>17274.87</v>
      </c>
      <c r="E87" s="18">
        <v>764.38</v>
      </c>
      <c r="F87" s="16"/>
      <c r="G87" s="16"/>
      <c r="H87" s="12"/>
      <c r="I87" s="12"/>
      <c r="J87" s="13">
        <f t="shared" si="8"/>
        <v>18039.25</v>
      </c>
      <c r="K87" s="54">
        <v>42594</v>
      </c>
      <c r="L87" s="68">
        <v>42593</v>
      </c>
      <c r="M87" s="7">
        <v>17274.87</v>
      </c>
      <c r="N87" s="6"/>
      <c r="O87" s="6"/>
      <c r="P87" s="6"/>
      <c r="Q87" s="40"/>
      <c r="R87" s="1">
        <f t="shared" si="10"/>
        <v>17274.87</v>
      </c>
      <c r="S87" s="1">
        <f t="shared" si="9"/>
        <v>17274.87</v>
      </c>
      <c r="T87" s="1">
        <f t="shared" si="11"/>
        <v>0</v>
      </c>
    </row>
    <row r="88" spans="1:20" ht="25.5" customHeight="1">
      <c r="A88" s="9" t="s">
        <v>77</v>
      </c>
      <c r="B88" s="10" t="s">
        <v>161</v>
      </c>
      <c r="C88" s="10" t="s">
        <v>266</v>
      </c>
      <c r="D88" s="11">
        <v>9832.5</v>
      </c>
      <c r="E88" s="18">
        <v>517.5</v>
      </c>
      <c r="F88" s="16"/>
      <c r="G88" s="16"/>
      <c r="H88" s="12"/>
      <c r="I88" s="12"/>
      <c r="J88" s="13">
        <f t="shared" si="8"/>
        <v>10350</v>
      </c>
      <c r="K88" s="50">
        <v>42725</v>
      </c>
      <c r="L88" s="67">
        <v>42695</v>
      </c>
      <c r="M88" s="7">
        <v>9832.5</v>
      </c>
      <c r="N88" s="6"/>
      <c r="O88" s="6"/>
      <c r="P88" s="6"/>
      <c r="Q88" s="40"/>
      <c r="R88" s="1">
        <f t="shared" si="10"/>
        <v>9832.5</v>
      </c>
      <c r="S88" s="1">
        <f t="shared" si="9"/>
        <v>9832.5</v>
      </c>
      <c r="T88" s="1">
        <f t="shared" si="11"/>
        <v>0</v>
      </c>
    </row>
    <row r="89" spans="1:20" ht="15" customHeight="1">
      <c r="A89" s="9" t="s">
        <v>78</v>
      </c>
      <c r="B89" s="10" t="s">
        <v>162</v>
      </c>
      <c r="C89" s="10" t="s">
        <v>235</v>
      </c>
      <c r="D89" s="11">
        <v>12216.7</v>
      </c>
      <c r="E89" s="18">
        <v>462.25</v>
      </c>
      <c r="F89" s="16"/>
      <c r="G89" s="16"/>
      <c r="H89" s="12"/>
      <c r="I89" s="12"/>
      <c r="J89" s="13">
        <f t="shared" si="8"/>
        <v>12678.95</v>
      </c>
      <c r="K89" s="48">
        <v>41305</v>
      </c>
      <c r="L89" s="66">
        <v>41275</v>
      </c>
      <c r="M89" s="6"/>
      <c r="N89" s="6"/>
      <c r="O89" s="6"/>
      <c r="P89" s="7">
        <v>12216.7</v>
      </c>
      <c r="Q89" s="39" t="s">
        <v>320</v>
      </c>
      <c r="R89" s="1">
        <f t="shared" si="10"/>
        <v>12216.7</v>
      </c>
      <c r="S89" s="1">
        <f t="shared" si="9"/>
        <v>12216.7</v>
      </c>
      <c r="T89" s="1">
        <f t="shared" si="11"/>
        <v>0</v>
      </c>
    </row>
    <row r="90" spans="1:20" ht="30" customHeight="1">
      <c r="A90" s="9" t="s">
        <v>79</v>
      </c>
      <c r="B90" s="10" t="s">
        <v>162</v>
      </c>
      <c r="C90" s="10" t="s">
        <v>267</v>
      </c>
      <c r="D90" s="11">
        <v>10261.95</v>
      </c>
      <c r="E90" s="18">
        <v>550.3</v>
      </c>
      <c r="F90" s="16"/>
      <c r="G90" s="16"/>
      <c r="H90" s="12"/>
      <c r="I90" s="12"/>
      <c r="J90" s="13">
        <f t="shared" si="8"/>
        <v>10812.25</v>
      </c>
      <c r="K90" s="48">
        <v>41305</v>
      </c>
      <c r="L90" s="66">
        <v>41275</v>
      </c>
      <c r="M90" s="6"/>
      <c r="N90" s="6"/>
      <c r="O90" s="6"/>
      <c r="P90" s="7">
        <v>10261.95</v>
      </c>
      <c r="Q90" s="39" t="s">
        <v>320</v>
      </c>
      <c r="R90" s="1">
        <f t="shared" si="10"/>
        <v>10261.95</v>
      </c>
      <c r="S90" s="1">
        <f t="shared" si="9"/>
        <v>10261.95</v>
      </c>
      <c r="T90" s="1">
        <f t="shared" si="11"/>
        <v>0</v>
      </c>
    </row>
    <row r="91" spans="1:20" ht="29.25" customHeight="1">
      <c r="A91" s="9" t="s">
        <v>80</v>
      </c>
      <c r="B91" s="10" t="s">
        <v>162</v>
      </c>
      <c r="C91" s="10" t="s">
        <v>268</v>
      </c>
      <c r="D91" s="11">
        <v>3397</v>
      </c>
      <c r="E91" s="18">
        <v>153</v>
      </c>
      <c r="F91" s="16"/>
      <c r="G91" s="16"/>
      <c r="H91" s="12"/>
      <c r="I91" s="12"/>
      <c r="J91" s="13">
        <f t="shared" si="8"/>
        <v>3550</v>
      </c>
      <c r="K91" s="48">
        <v>41305</v>
      </c>
      <c r="L91" s="66">
        <v>41275</v>
      </c>
      <c r="M91" s="6"/>
      <c r="N91" s="6"/>
      <c r="O91" s="6"/>
      <c r="P91" s="7">
        <v>3397</v>
      </c>
      <c r="Q91" s="39" t="s">
        <v>320</v>
      </c>
      <c r="R91" s="1">
        <f t="shared" si="10"/>
        <v>3397</v>
      </c>
      <c r="S91" s="1">
        <f t="shared" si="9"/>
        <v>3397</v>
      </c>
      <c r="T91" s="1">
        <f t="shared" si="11"/>
        <v>0</v>
      </c>
    </row>
    <row r="92" spans="1:20" ht="15" customHeight="1">
      <c r="A92" s="9" t="s">
        <v>81</v>
      </c>
      <c r="B92" s="10" t="s">
        <v>163</v>
      </c>
      <c r="C92" s="10" t="s">
        <v>242</v>
      </c>
      <c r="D92" s="11">
        <v>26694.91</v>
      </c>
      <c r="E92" s="18"/>
      <c r="F92" s="16">
        <v>2966.1</v>
      </c>
      <c r="G92" s="16">
        <v>5338.99</v>
      </c>
      <c r="H92" s="12"/>
      <c r="I92" s="12"/>
      <c r="J92" s="13">
        <f t="shared" si="8"/>
        <v>35000</v>
      </c>
      <c r="K92" s="50">
        <v>42701</v>
      </c>
      <c r="L92" s="67">
        <v>42671</v>
      </c>
      <c r="M92" s="6"/>
      <c r="N92" s="7">
        <v>26694.91</v>
      </c>
      <c r="O92" s="6"/>
      <c r="P92" s="6"/>
      <c r="Q92" s="40"/>
      <c r="R92" s="1">
        <f t="shared" si="10"/>
        <v>26694.91</v>
      </c>
      <c r="S92" s="1">
        <f t="shared" si="9"/>
        <v>26694.91</v>
      </c>
      <c r="T92" s="1">
        <f t="shared" si="11"/>
        <v>0</v>
      </c>
    </row>
    <row r="93" spans="1:20" ht="15" customHeight="1">
      <c r="A93" s="9" t="s">
        <v>82</v>
      </c>
      <c r="B93" s="10" t="s">
        <v>164</v>
      </c>
      <c r="C93" s="10" t="s">
        <v>269</v>
      </c>
      <c r="D93" s="11">
        <v>45000</v>
      </c>
      <c r="E93" s="18"/>
      <c r="F93" s="16">
        <v>5000</v>
      </c>
      <c r="G93" s="16">
        <v>9000</v>
      </c>
      <c r="H93" s="12"/>
      <c r="I93" s="12"/>
      <c r="J93" s="13">
        <f t="shared" si="8"/>
        <v>59000</v>
      </c>
      <c r="K93" s="58">
        <v>42289</v>
      </c>
      <c r="L93" s="72">
        <v>42288</v>
      </c>
      <c r="M93" s="6"/>
      <c r="N93" s="6"/>
      <c r="O93" s="6"/>
      <c r="P93" s="7">
        <v>45000</v>
      </c>
      <c r="Q93" s="39" t="s">
        <v>321</v>
      </c>
      <c r="R93" s="1">
        <f t="shared" si="10"/>
        <v>45000</v>
      </c>
      <c r="S93" s="1">
        <f t="shared" si="9"/>
        <v>45000</v>
      </c>
      <c r="T93" s="1">
        <f t="shared" si="11"/>
        <v>0</v>
      </c>
    </row>
    <row r="94" spans="1:20" ht="24.75" customHeight="1">
      <c r="A94" s="9" t="s">
        <v>0</v>
      </c>
      <c r="B94" s="10" t="s">
        <v>164</v>
      </c>
      <c r="C94" s="10" t="s">
        <v>270</v>
      </c>
      <c r="D94" s="11">
        <v>45000</v>
      </c>
      <c r="E94" s="18"/>
      <c r="F94" s="16">
        <v>5000</v>
      </c>
      <c r="G94" s="16">
        <v>9000</v>
      </c>
      <c r="H94" s="12"/>
      <c r="I94" s="12"/>
      <c r="J94" s="13">
        <f t="shared" si="8"/>
        <v>59000</v>
      </c>
      <c r="K94" s="49">
        <v>42614</v>
      </c>
      <c r="L94" s="72">
        <v>42289</v>
      </c>
      <c r="M94" s="6"/>
      <c r="N94" s="6"/>
      <c r="O94" s="6"/>
      <c r="P94" s="7">
        <v>45000</v>
      </c>
      <c r="Q94" s="39" t="s">
        <v>321</v>
      </c>
      <c r="R94" s="1">
        <f t="shared" si="10"/>
        <v>45000</v>
      </c>
      <c r="S94" s="1">
        <f t="shared" si="9"/>
        <v>45000</v>
      </c>
      <c r="T94" s="1">
        <f t="shared" si="11"/>
        <v>0</v>
      </c>
    </row>
    <row r="95" spans="1:20" ht="25.5" customHeight="1">
      <c r="A95" s="9" t="s">
        <v>83</v>
      </c>
      <c r="B95" s="10" t="s">
        <v>165</v>
      </c>
      <c r="C95" s="10" t="s">
        <v>322</v>
      </c>
      <c r="D95" s="11">
        <v>10530</v>
      </c>
      <c r="E95" s="18"/>
      <c r="F95" s="16">
        <v>1170</v>
      </c>
      <c r="G95" s="16">
        <v>2106</v>
      </c>
      <c r="H95" s="12"/>
      <c r="I95" s="12"/>
      <c r="J95" s="13">
        <f t="shared" si="8"/>
        <v>13806</v>
      </c>
      <c r="K95" s="50">
        <v>42363</v>
      </c>
      <c r="L95" s="67">
        <v>42333</v>
      </c>
      <c r="M95" s="6"/>
      <c r="N95" s="6"/>
      <c r="O95" s="6"/>
      <c r="P95" s="7">
        <v>10530</v>
      </c>
      <c r="Q95" s="39" t="s">
        <v>323</v>
      </c>
      <c r="R95" s="1">
        <f t="shared" si="10"/>
        <v>10530</v>
      </c>
      <c r="S95" s="1">
        <f t="shared" si="9"/>
        <v>10530</v>
      </c>
      <c r="T95" s="1">
        <f t="shared" si="11"/>
        <v>0</v>
      </c>
    </row>
    <row r="96" spans="1:20" ht="15" customHeight="1">
      <c r="A96" s="9" t="s">
        <v>84</v>
      </c>
      <c r="B96" s="10" t="s">
        <v>166</v>
      </c>
      <c r="C96" s="10" t="s">
        <v>273</v>
      </c>
      <c r="D96" s="11">
        <v>26694.91</v>
      </c>
      <c r="E96" s="18"/>
      <c r="F96" s="16">
        <v>2966.1</v>
      </c>
      <c r="G96" s="16">
        <v>5338.99</v>
      </c>
      <c r="H96" s="12"/>
      <c r="I96" s="12"/>
      <c r="J96" s="13">
        <f t="shared" si="8"/>
        <v>35000</v>
      </c>
      <c r="K96" s="59">
        <v>42624</v>
      </c>
      <c r="L96" s="72">
        <v>42653</v>
      </c>
      <c r="M96" s="6"/>
      <c r="N96" s="7">
        <v>26694.91</v>
      </c>
      <c r="O96" s="6"/>
      <c r="P96" s="6"/>
      <c r="Q96" s="40"/>
      <c r="R96" s="1">
        <f t="shared" si="10"/>
        <v>26694.91</v>
      </c>
      <c r="S96" s="1">
        <f t="shared" si="9"/>
        <v>26694.91</v>
      </c>
      <c r="T96" s="1">
        <f t="shared" si="11"/>
        <v>0</v>
      </c>
    </row>
    <row r="97" spans="1:20" ht="15" customHeight="1">
      <c r="A97" s="9" t="s">
        <v>85</v>
      </c>
      <c r="B97" s="10" t="s">
        <v>166</v>
      </c>
      <c r="C97" s="10" t="s">
        <v>274</v>
      </c>
      <c r="D97" s="11">
        <v>26694.91</v>
      </c>
      <c r="E97" s="18"/>
      <c r="F97" s="16">
        <v>2966.1</v>
      </c>
      <c r="G97" s="16">
        <v>5338.99</v>
      </c>
      <c r="H97" s="12"/>
      <c r="I97" s="12"/>
      <c r="J97" s="13">
        <f t="shared" si="8"/>
        <v>35000</v>
      </c>
      <c r="K97" s="59">
        <v>42441</v>
      </c>
      <c r="L97" s="68">
        <v>42440</v>
      </c>
      <c r="M97" s="7">
        <v>26694.91</v>
      </c>
      <c r="N97" s="6"/>
      <c r="O97" s="6"/>
      <c r="P97" s="6"/>
      <c r="Q97" s="40"/>
      <c r="R97" s="1">
        <f t="shared" si="10"/>
        <v>26694.91</v>
      </c>
      <c r="S97" s="1">
        <f t="shared" si="9"/>
        <v>26694.91</v>
      </c>
      <c r="T97" s="1">
        <f t="shared" si="11"/>
        <v>0</v>
      </c>
    </row>
    <row r="98" spans="1:20" ht="15" customHeight="1">
      <c r="A98" s="9" t="s">
        <v>86</v>
      </c>
      <c r="B98" s="10" t="s">
        <v>166</v>
      </c>
      <c r="C98" s="10" t="s">
        <v>241</v>
      </c>
      <c r="D98" s="11">
        <v>26694.91</v>
      </c>
      <c r="E98" s="18"/>
      <c r="F98" s="16">
        <v>2966.1</v>
      </c>
      <c r="G98" s="16">
        <v>5338.99</v>
      </c>
      <c r="H98" s="12"/>
      <c r="I98" s="12"/>
      <c r="J98" s="13">
        <f t="shared" si="8"/>
        <v>35000</v>
      </c>
      <c r="K98" s="54">
        <v>42441</v>
      </c>
      <c r="L98" s="68">
        <v>42440</v>
      </c>
      <c r="M98" s="7">
        <v>26694.91</v>
      </c>
      <c r="N98" s="6"/>
      <c r="O98" s="6"/>
      <c r="P98" s="6"/>
      <c r="Q98" s="40"/>
      <c r="R98" s="1">
        <f t="shared" si="10"/>
        <v>26694.91</v>
      </c>
      <c r="S98" s="1">
        <f t="shared" si="9"/>
        <v>26694.91</v>
      </c>
      <c r="T98" s="1">
        <f t="shared" si="11"/>
        <v>0</v>
      </c>
    </row>
    <row r="99" spans="1:20" s="28" customFormat="1" ht="15" customHeight="1">
      <c r="A99" s="21" t="s">
        <v>56</v>
      </c>
      <c r="B99" s="22" t="s">
        <v>166</v>
      </c>
      <c r="C99" s="22" t="s">
        <v>242</v>
      </c>
      <c r="D99" s="23">
        <v>26694.91</v>
      </c>
      <c r="E99" s="18"/>
      <c r="F99" s="19">
        <v>2966.1</v>
      </c>
      <c r="G99" s="19">
        <v>5338.99</v>
      </c>
      <c r="H99" s="24"/>
      <c r="I99" s="24"/>
      <c r="J99" s="13">
        <f t="shared" si="8"/>
        <v>35000</v>
      </c>
      <c r="K99" s="60">
        <v>42441</v>
      </c>
      <c r="L99" s="73">
        <v>42440</v>
      </c>
      <c r="M99" s="26">
        <v>26694.91</v>
      </c>
      <c r="N99" s="25"/>
      <c r="O99" s="25"/>
      <c r="P99" s="25"/>
      <c r="Q99" s="42"/>
      <c r="R99" s="1">
        <f t="shared" si="10"/>
        <v>26694.91</v>
      </c>
      <c r="S99" s="1">
        <f t="shared" si="9"/>
        <v>26694.91</v>
      </c>
      <c r="T99" s="1">
        <f t="shared" si="11"/>
        <v>0</v>
      </c>
    </row>
    <row r="100" spans="1:20" s="105" customFormat="1" ht="15" customHeight="1">
      <c r="A100" s="21" t="s">
        <v>347</v>
      </c>
      <c r="B100" s="22" t="s">
        <v>166</v>
      </c>
      <c r="C100" s="22" t="s">
        <v>217</v>
      </c>
      <c r="D100" s="23">
        <v>26694.91</v>
      </c>
      <c r="E100" s="18"/>
      <c r="F100" s="101">
        <v>2966.1</v>
      </c>
      <c r="G100" s="101">
        <v>5338.99</v>
      </c>
      <c r="H100" s="102"/>
      <c r="I100" s="102"/>
      <c r="J100" s="99">
        <f t="shared" si="8"/>
        <v>35000</v>
      </c>
      <c r="K100" s="108" t="s">
        <v>345</v>
      </c>
      <c r="L100" s="112" t="s">
        <v>344</v>
      </c>
      <c r="M100" s="104">
        <v>26694.91</v>
      </c>
      <c r="N100" s="103"/>
      <c r="O100" s="103"/>
      <c r="P100" s="103"/>
      <c r="Q100" s="42"/>
      <c r="R100" s="95"/>
      <c r="S100" s="95">
        <f t="shared" si="9"/>
        <v>26694.91</v>
      </c>
      <c r="T100" s="95"/>
    </row>
    <row r="101" spans="1:20" s="28" customFormat="1" ht="15" customHeight="1">
      <c r="A101" s="21" t="s">
        <v>87</v>
      </c>
      <c r="B101" s="22" t="s">
        <v>167</v>
      </c>
      <c r="C101" s="22" t="s">
        <v>242</v>
      </c>
      <c r="D101" s="23">
        <v>31915.24</v>
      </c>
      <c r="E101" s="18">
        <v>1483.06</v>
      </c>
      <c r="F101" s="19"/>
      <c r="G101" s="19">
        <v>1601.7</v>
      </c>
      <c r="H101" s="24"/>
      <c r="I101" s="24"/>
      <c r="J101" s="13">
        <f t="shared" si="8"/>
        <v>35000</v>
      </c>
      <c r="K101" s="57">
        <v>42698</v>
      </c>
      <c r="L101" s="71">
        <v>42668</v>
      </c>
      <c r="M101" s="25"/>
      <c r="N101" s="26">
        <v>31915.24</v>
      </c>
      <c r="O101" s="25"/>
      <c r="P101" s="25"/>
      <c r="Q101" s="42"/>
      <c r="R101" s="1">
        <f aca="true" t="shared" si="12" ref="R101:R116">+M101+N101+O101+P101</f>
        <v>31915.24</v>
      </c>
      <c r="S101" s="1">
        <f t="shared" si="9"/>
        <v>31915.24</v>
      </c>
      <c r="T101" s="1">
        <f aca="true" t="shared" si="13" ref="T101:T116">+R101-S101</f>
        <v>0</v>
      </c>
    </row>
    <row r="102" spans="1:20" s="105" customFormat="1" ht="15" customHeight="1">
      <c r="A102" s="21" t="s">
        <v>236</v>
      </c>
      <c r="B102" s="22" t="s">
        <v>167</v>
      </c>
      <c r="C102" s="22" t="s">
        <v>217</v>
      </c>
      <c r="D102" s="23">
        <v>31915.24</v>
      </c>
      <c r="E102" s="18">
        <v>1483.06</v>
      </c>
      <c r="F102" s="101"/>
      <c r="G102" s="101">
        <v>1601.7</v>
      </c>
      <c r="H102" s="102"/>
      <c r="I102" s="102"/>
      <c r="J102" s="114">
        <f t="shared" si="8"/>
        <v>35000</v>
      </c>
      <c r="K102" s="57" t="s">
        <v>325</v>
      </c>
      <c r="L102" s="71" t="s">
        <v>324</v>
      </c>
      <c r="M102" s="104">
        <v>31915.24</v>
      </c>
      <c r="N102" s="104"/>
      <c r="O102" s="103"/>
      <c r="P102" s="103"/>
      <c r="Q102" s="42"/>
      <c r="R102" s="27">
        <f t="shared" si="12"/>
        <v>31915.24</v>
      </c>
      <c r="S102" s="27">
        <f t="shared" si="9"/>
        <v>31915.24</v>
      </c>
      <c r="T102" s="27">
        <f t="shared" si="13"/>
        <v>0</v>
      </c>
    </row>
    <row r="103" spans="1:20" ht="21" customHeight="1">
      <c r="A103" s="9" t="s">
        <v>88</v>
      </c>
      <c r="B103" s="10" t="s">
        <v>168</v>
      </c>
      <c r="C103" s="10" t="s">
        <v>274</v>
      </c>
      <c r="D103" s="11">
        <v>31915.24</v>
      </c>
      <c r="E103" s="18">
        <v>1483.06</v>
      </c>
      <c r="F103" s="16"/>
      <c r="G103" s="16">
        <v>1601.7</v>
      </c>
      <c r="H103" s="12"/>
      <c r="I103" s="12"/>
      <c r="J103" s="13">
        <f t="shared" si="8"/>
        <v>35000</v>
      </c>
      <c r="K103" s="50">
        <v>42672</v>
      </c>
      <c r="L103" s="65">
        <v>42642</v>
      </c>
      <c r="M103" s="6"/>
      <c r="N103" s="6"/>
      <c r="O103" s="7">
        <v>31915.24</v>
      </c>
      <c r="P103" s="6"/>
      <c r="Q103" s="40"/>
      <c r="R103" s="1">
        <f t="shared" si="12"/>
        <v>31915.24</v>
      </c>
      <c r="S103" s="1">
        <f t="shared" si="9"/>
        <v>31915.24</v>
      </c>
      <c r="T103" s="1">
        <f t="shared" si="13"/>
        <v>0</v>
      </c>
    </row>
    <row r="104" spans="1:20" ht="23.25" customHeight="1">
      <c r="A104" s="9" t="s">
        <v>89</v>
      </c>
      <c r="B104" s="10" t="s">
        <v>168</v>
      </c>
      <c r="C104" s="10" t="s">
        <v>241</v>
      </c>
      <c r="D104" s="11">
        <v>31915.24</v>
      </c>
      <c r="E104" s="18">
        <v>1483.06</v>
      </c>
      <c r="F104" s="16"/>
      <c r="G104" s="16">
        <v>1601.7</v>
      </c>
      <c r="H104" s="12"/>
      <c r="I104" s="12"/>
      <c r="J104" s="13">
        <f aca="true" t="shared" si="14" ref="J104:J135">+D104+E104+F104+G104+H104+I104</f>
        <v>35000</v>
      </c>
      <c r="K104" s="50">
        <v>42672</v>
      </c>
      <c r="L104" s="65">
        <v>42642</v>
      </c>
      <c r="M104" s="6"/>
      <c r="N104" s="6"/>
      <c r="O104" s="7">
        <v>31915.24</v>
      </c>
      <c r="P104" s="6"/>
      <c r="Q104" s="40"/>
      <c r="R104" s="1">
        <f t="shared" si="12"/>
        <v>31915.24</v>
      </c>
      <c r="S104" s="1">
        <f aca="true" t="shared" si="15" ref="S104:S135">+D104</f>
        <v>31915.24</v>
      </c>
      <c r="T104" s="1">
        <f t="shared" si="13"/>
        <v>0</v>
      </c>
    </row>
    <row r="105" spans="1:20" ht="15" customHeight="1">
      <c r="A105" s="9" t="s">
        <v>90</v>
      </c>
      <c r="B105" s="10" t="s">
        <v>168</v>
      </c>
      <c r="C105" s="10" t="s">
        <v>242</v>
      </c>
      <c r="D105" s="11">
        <v>31915.24</v>
      </c>
      <c r="E105" s="18">
        <v>1483.06</v>
      </c>
      <c r="F105" s="16"/>
      <c r="G105" s="16">
        <v>1601.7</v>
      </c>
      <c r="H105" s="12"/>
      <c r="I105" s="12"/>
      <c r="J105" s="13">
        <f t="shared" si="14"/>
        <v>35000</v>
      </c>
      <c r="K105" s="54">
        <v>42381</v>
      </c>
      <c r="L105" s="68">
        <v>42380</v>
      </c>
      <c r="M105" s="7">
        <v>31915.24</v>
      </c>
      <c r="N105" s="6"/>
      <c r="O105" s="6"/>
      <c r="P105" s="6"/>
      <c r="Q105" s="40"/>
      <c r="R105" s="1">
        <f t="shared" si="12"/>
        <v>31915.24</v>
      </c>
      <c r="S105" s="1">
        <f t="shared" si="15"/>
        <v>31915.24</v>
      </c>
      <c r="T105" s="1">
        <f t="shared" si="13"/>
        <v>0</v>
      </c>
    </row>
    <row r="106" spans="1:20" ht="27" customHeight="1">
      <c r="A106" s="9" t="s">
        <v>91</v>
      </c>
      <c r="B106" s="10" t="s">
        <v>168</v>
      </c>
      <c r="C106" s="10" t="s">
        <v>217</v>
      </c>
      <c r="D106" s="11">
        <v>31915.24</v>
      </c>
      <c r="E106" s="18">
        <v>1483.06</v>
      </c>
      <c r="F106" s="16"/>
      <c r="G106" s="16">
        <v>1601.7</v>
      </c>
      <c r="H106" s="12"/>
      <c r="I106" s="12"/>
      <c r="J106" s="13">
        <f t="shared" si="14"/>
        <v>35000</v>
      </c>
      <c r="K106" s="54">
        <v>42381</v>
      </c>
      <c r="L106" s="68">
        <v>42380</v>
      </c>
      <c r="M106" s="7">
        <v>31915.24</v>
      </c>
      <c r="N106" s="6"/>
      <c r="O106" s="6"/>
      <c r="P106" s="6"/>
      <c r="Q106" s="40"/>
      <c r="R106" s="1">
        <f t="shared" si="12"/>
        <v>31915.24</v>
      </c>
      <c r="S106" s="1">
        <f t="shared" si="15"/>
        <v>31915.24</v>
      </c>
      <c r="T106" s="1">
        <f t="shared" si="13"/>
        <v>0</v>
      </c>
    </row>
    <row r="107" spans="1:20" ht="26.25" customHeight="1">
      <c r="A107" s="9" t="s">
        <v>92</v>
      </c>
      <c r="B107" s="10" t="s">
        <v>169</v>
      </c>
      <c r="C107" s="10" t="s">
        <v>275</v>
      </c>
      <c r="D107" s="11">
        <v>8150.95</v>
      </c>
      <c r="E107" s="18">
        <v>407.54</v>
      </c>
      <c r="F107" s="16"/>
      <c r="G107" s="16"/>
      <c r="H107" s="12"/>
      <c r="I107" s="12"/>
      <c r="J107" s="13">
        <f t="shared" si="14"/>
        <v>8558.49</v>
      </c>
      <c r="K107" s="54">
        <v>41132</v>
      </c>
      <c r="L107" s="68">
        <v>41162</v>
      </c>
      <c r="M107" s="6"/>
      <c r="N107" s="6"/>
      <c r="O107" s="6"/>
      <c r="P107" s="7">
        <v>8150.95</v>
      </c>
      <c r="Q107" s="39" t="s">
        <v>319</v>
      </c>
      <c r="R107" s="1">
        <f t="shared" si="12"/>
        <v>8150.95</v>
      </c>
      <c r="S107" s="1">
        <f t="shared" si="15"/>
        <v>8150.95</v>
      </c>
      <c r="T107" s="1">
        <f t="shared" si="13"/>
        <v>0</v>
      </c>
    </row>
    <row r="108" spans="1:20" s="28" customFormat="1" ht="15" customHeight="1">
      <c r="A108" s="21" t="s">
        <v>93</v>
      </c>
      <c r="B108" s="22" t="s">
        <v>170</v>
      </c>
      <c r="C108" s="22" t="s">
        <v>242</v>
      </c>
      <c r="D108" s="23">
        <v>22796.6</v>
      </c>
      <c r="E108" s="18">
        <v>1059.33</v>
      </c>
      <c r="F108" s="19"/>
      <c r="G108" s="19">
        <v>1144.07</v>
      </c>
      <c r="H108" s="24"/>
      <c r="I108" s="24"/>
      <c r="J108" s="13">
        <f t="shared" si="14"/>
        <v>25000</v>
      </c>
      <c r="K108" s="56">
        <v>42685</v>
      </c>
      <c r="L108" s="70">
        <v>42714</v>
      </c>
      <c r="M108" s="25"/>
      <c r="N108" s="26">
        <v>22796.6</v>
      </c>
      <c r="O108" s="25"/>
      <c r="P108" s="25"/>
      <c r="Q108" s="42"/>
      <c r="R108" s="1">
        <f t="shared" si="12"/>
        <v>22796.6</v>
      </c>
      <c r="S108" s="1">
        <f t="shared" si="15"/>
        <v>22796.6</v>
      </c>
      <c r="T108" s="1">
        <f t="shared" si="13"/>
        <v>0</v>
      </c>
    </row>
    <row r="109" spans="1:20" s="28" customFormat="1" ht="26.25" customHeight="1">
      <c r="A109" s="21" t="s">
        <v>94</v>
      </c>
      <c r="B109" s="22" t="s">
        <v>171</v>
      </c>
      <c r="C109" s="22" t="s">
        <v>214</v>
      </c>
      <c r="D109" s="23">
        <v>15723.12</v>
      </c>
      <c r="E109" s="18">
        <v>668.5</v>
      </c>
      <c r="F109" s="19"/>
      <c r="G109" s="19">
        <v>721.98</v>
      </c>
      <c r="H109" s="24"/>
      <c r="I109" s="24"/>
      <c r="J109" s="13">
        <f t="shared" si="14"/>
        <v>17113.600000000002</v>
      </c>
      <c r="K109" s="55">
        <v>42503</v>
      </c>
      <c r="L109" s="69">
        <v>42473</v>
      </c>
      <c r="M109" s="25"/>
      <c r="N109" s="25"/>
      <c r="O109" s="25"/>
      <c r="P109" s="26">
        <v>15723.12</v>
      </c>
      <c r="Q109" s="41"/>
      <c r="R109" s="1">
        <f t="shared" si="12"/>
        <v>15723.12</v>
      </c>
      <c r="S109" s="1">
        <f t="shared" si="15"/>
        <v>15723.12</v>
      </c>
      <c r="T109" s="1">
        <f t="shared" si="13"/>
        <v>0</v>
      </c>
    </row>
    <row r="110" spans="1:20" s="28" customFormat="1" ht="25.5" customHeight="1">
      <c r="A110" s="21" t="s">
        <v>95</v>
      </c>
      <c r="B110" s="22" t="s">
        <v>171</v>
      </c>
      <c r="C110" s="22" t="s">
        <v>277</v>
      </c>
      <c r="D110" s="23">
        <v>81291</v>
      </c>
      <c r="E110" s="18">
        <v>3456.25</v>
      </c>
      <c r="F110" s="19"/>
      <c r="G110" s="19">
        <v>3732.75</v>
      </c>
      <c r="H110" s="24"/>
      <c r="I110" s="24"/>
      <c r="J110" s="13">
        <f t="shared" si="14"/>
        <v>88480</v>
      </c>
      <c r="K110" s="55">
        <v>42503</v>
      </c>
      <c r="L110" s="69">
        <v>42473</v>
      </c>
      <c r="M110" s="25"/>
      <c r="N110" s="25"/>
      <c r="O110" s="25"/>
      <c r="P110" s="26">
        <v>81291</v>
      </c>
      <c r="Q110" s="41"/>
      <c r="R110" s="1">
        <f t="shared" si="12"/>
        <v>81291</v>
      </c>
      <c r="S110" s="1">
        <f t="shared" si="15"/>
        <v>81291</v>
      </c>
      <c r="T110" s="1">
        <f t="shared" si="13"/>
        <v>0</v>
      </c>
    </row>
    <row r="111" spans="1:20" s="28" customFormat="1" ht="33.75" customHeight="1">
      <c r="A111" s="21" t="s">
        <v>96</v>
      </c>
      <c r="B111" s="22" t="s">
        <v>171</v>
      </c>
      <c r="C111" s="22" t="s">
        <v>276</v>
      </c>
      <c r="D111" s="23">
        <v>14106.35</v>
      </c>
      <c r="E111" s="18">
        <v>599.76</v>
      </c>
      <c r="F111" s="19"/>
      <c r="G111" s="19">
        <v>647.75</v>
      </c>
      <c r="H111" s="24"/>
      <c r="I111" s="24"/>
      <c r="J111" s="13">
        <f t="shared" si="14"/>
        <v>15353.86</v>
      </c>
      <c r="K111" s="55">
        <v>42503</v>
      </c>
      <c r="L111" s="69">
        <v>42473</v>
      </c>
      <c r="M111" s="25"/>
      <c r="N111" s="25"/>
      <c r="O111" s="25"/>
      <c r="P111" s="26">
        <v>14106.35</v>
      </c>
      <c r="Q111" s="41"/>
      <c r="R111" s="1">
        <f t="shared" si="12"/>
        <v>14106.35</v>
      </c>
      <c r="S111" s="1">
        <f t="shared" si="15"/>
        <v>14106.35</v>
      </c>
      <c r="T111" s="1">
        <f t="shared" si="13"/>
        <v>0</v>
      </c>
    </row>
    <row r="112" spans="1:20" s="28" customFormat="1" ht="23.25" customHeight="1">
      <c r="A112" s="21" t="s">
        <v>97</v>
      </c>
      <c r="B112" s="22" t="s">
        <v>172</v>
      </c>
      <c r="C112" s="22" t="s">
        <v>242</v>
      </c>
      <c r="D112" s="23">
        <v>31915.24</v>
      </c>
      <c r="E112" s="18">
        <v>1483.06</v>
      </c>
      <c r="F112" s="19"/>
      <c r="G112" s="19">
        <v>1601.7</v>
      </c>
      <c r="H112" s="24"/>
      <c r="I112" s="24"/>
      <c r="J112" s="13">
        <f t="shared" si="14"/>
        <v>35000</v>
      </c>
      <c r="K112" s="57">
        <v>42698</v>
      </c>
      <c r="L112" s="71">
        <v>42668</v>
      </c>
      <c r="M112" s="25"/>
      <c r="N112" s="26">
        <v>31915.24</v>
      </c>
      <c r="O112" s="25"/>
      <c r="P112" s="25"/>
      <c r="Q112" s="42"/>
      <c r="R112" s="1">
        <f t="shared" si="12"/>
        <v>31915.24</v>
      </c>
      <c r="S112" s="1">
        <f t="shared" si="15"/>
        <v>31915.24</v>
      </c>
      <c r="T112" s="1">
        <f t="shared" si="13"/>
        <v>0</v>
      </c>
    </row>
    <row r="113" spans="1:20" s="28" customFormat="1" ht="30.75" customHeight="1">
      <c r="A113" s="21" t="s">
        <v>98</v>
      </c>
      <c r="B113" s="22" t="s">
        <v>173</v>
      </c>
      <c r="C113" s="22" t="s">
        <v>278</v>
      </c>
      <c r="D113" s="23">
        <v>355950</v>
      </c>
      <c r="E113" s="18">
        <v>15750</v>
      </c>
      <c r="F113" s="19"/>
      <c r="G113" s="19"/>
      <c r="H113" s="24"/>
      <c r="I113" s="24"/>
      <c r="J113" s="13">
        <f t="shared" si="14"/>
        <v>371700</v>
      </c>
      <c r="K113" s="57">
        <v>42704</v>
      </c>
      <c r="L113" s="71">
        <v>42674</v>
      </c>
      <c r="M113" s="26">
        <v>355950</v>
      </c>
      <c r="N113" s="25"/>
      <c r="O113" s="25"/>
      <c r="P113" s="25"/>
      <c r="Q113" s="42"/>
      <c r="R113" s="1">
        <f t="shared" si="12"/>
        <v>355950</v>
      </c>
      <c r="S113" s="1">
        <f t="shared" si="15"/>
        <v>355950</v>
      </c>
      <c r="T113" s="1">
        <f t="shared" si="13"/>
        <v>0</v>
      </c>
    </row>
    <row r="114" spans="1:20" s="28" customFormat="1" ht="24.75" customHeight="1">
      <c r="A114" s="21" t="s">
        <v>93</v>
      </c>
      <c r="B114" s="22" t="s">
        <v>174</v>
      </c>
      <c r="C114" s="22" t="s">
        <v>279</v>
      </c>
      <c r="D114" s="23">
        <v>26900</v>
      </c>
      <c r="E114" s="18">
        <v>1250</v>
      </c>
      <c r="F114" s="19"/>
      <c r="G114" s="19">
        <v>1350</v>
      </c>
      <c r="H114" s="24"/>
      <c r="I114" s="24"/>
      <c r="J114" s="13">
        <f t="shared" si="14"/>
        <v>29500</v>
      </c>
      <c r="K114" s="60">
        <v>42106</v>
      </c>
      <c r="L114" s="73">
        <v>42105</v>
      </c>
      <c r="M114" s="25"/>
      <c r="N114" s="25"/>
      <c r="O114" s="25"/>
      <c r="P114" s="26">
        <v>26900</v>
      </c>
      <c r="Q114" s="41" t="s">
        <v>326</v>
      </c>
      <c r="R114" s="1">
        <f t="shared" si="12"/>
        <v>26900</v>
      </c>
      <c r="S114" s="1">
        <f t="shared" si="15"/>
        <v>26900</v>
      </c>
      <c r="T114" s="1">
        <f t="shared" si="13"/>
        <v>0</v>
      </c>
    </row>
    <row r="115" spans="1:20" s="28" customFormat="1" ht="15" customHeight="1">
      <c r="A115" s="21" t="s">
        <v>281</v>
      </c>
      <c r="B115" s="22" t="s">
        <v>174</v>
      </c>
      <c r="C115" s="22" t="s">
        <v>280</v>
      </c>
      <c r="D115" s="23">
        <v>26900</v>
      </c>
      <c r="E115" s="18">
        <v>1250</v>
      </c>
      <c r="F115" s="19"/>
      <c r="G115" s="19">
        <v>1350</v>
      </c>
      <c r="H115" s="24"/>
      <c r="I115" s="24"/>
      <c r="J115" s="13">
        <f t="shared" si="14"/>
        <v>29500</v>
      </c>
      <c r="K115" s="63">
        <v>42430</v>
      </c>
      <c r="L115" s="73">
        <v>42106</v>
      </c>
      <c r="M115" s="25"/>
      <c r="N115" s="25"/>
      <c r="O115" s="25"/>
      <c r="P115" s="26">
        <v>26900</v>
      </c>
      <c r="Q115" s="41" t="s">
        <v>326</v>
      </c>
      <c r="R115" s="1">
        <f t="shared" si="12"/>
        <v>26900</v>
      </c>
      <c r="S115" s="1">
        <f t="shared" si="15"/>
        <v>26900</v>
      </c>
      <c r="T115" s="1">
        <f t="shared" si="13"/>
        <v>0</v>
      </c>
    </row>
    <row r="116" spans="1:20" s="28" customFormat="1" ht="19.5" customHeight="1">
      <c r="A116" s="21" t="s">
        <v>282</v>
      </c>
      <c r="B116" s="22" t="s">
        <v>174</v>
      </c>
      <c r="C116" s="22" t="s">
        <v>283</v>
      </c>
      <c r="D116" s="23">
        <v>26900</v>
      </c>
      <c r="E116" s="18">
        <v>1250</v>
      </c>
      <c r="F116" s="19"/>
      <c r="G116" s="19">
        <v>1350</v>
      </c>
      <c r="H116" s="24"/>
      <c r="I116" s="24"/>
      <c r="J116" s="13">
        <f t="shared" si="14"/>
        <v>29500</v>
      </c>
      <c r="K116" s="55">
        <v>42417</v>
      </c>
      <c r="L116" s="69">
        <v>42387</v>
      </c>
      <c r="M116" s="25"/>
      <c r="N116" s="25"/>
      <c r="O116" s="25"/>
      <c r="P116" s="26">
        <v>26900</v>
      </c>
      <c r="Q116" s="41" t="s">
        <v>326</v>
      </c>
      <c r="R116" s="1">
        <f t="shared" si="12"/>
        <v>26900</v>
      </c>
      <c r="S116" s="1">
        <f t="shared" si="15"/>
        <v>26900</v>
      </c>
      <c r="T116" s="1">
        <f t="shared" si="13"/>
        <v>0</v>
      </c>
    </row>
    <row r="117" spans="1:20" s="105" customFormat="1" ht="24.75" customHeight="1">
      <c r="A117" s="21" t="s">
        <v>130</v>
      </c>
      <c r="B117" s="22" t="s">
        <v>342</v>
      </c>
      <c r="C117" s="22" t="s">
        <v>343</v>
      </c>
      <c r="D117" s="23">
        <v>38135.59</v>
      </c>
      <c r="E117" s="18"/>
      <c r="F117" s="101">
        <v>4237.29</v>
      </c>
      <c r="G117" s="101">
        <v>7627.12</v>
      </c>
      <c r="H117" s="102"/>
      <c r="I117" s="102"/>
      <c r="J117" s="99">
        <f t="shared" si="14"/>
        <v>50000</v>
      </c>
      <c r="K117" s="107" t="s">
        <v>345</v>
      </c>
      <c r="L117" s="111" t="s">
        <v>344</v>
      </c>
      <c r="M117" s="104">
        <v>38135.59</v>
      </c>
      <c r="N117" s="103"/>
      <c r="O117" s="103"/>
      <c r="P117" s="104"/>
      <c r="Q117" s="41"/>
      <c r="R117" s="95"/>
      <c r="S117" s="95">
        <f t="shared" si="15"/>
        <v>38135.59</v>
      </c>
      <c r="T117" s="95"/>
    </row>
    <row r="118" spans="1:20" s="105" customFormat="1" ht="25.5" customHeight="1">
      <c r="A118" s="21" t="s">
        <v>337</v>
      </c>
      <c r="B118" s="22" t="s">
        <v>338</v>
      </c>
      <c r="C118" s="22" t="s">
        <v>339</v>
      </c>
      <c r="D118" s="23">
        <v>53389.83</v>
      </c>
      <c r="E118" s="18"/>
      <c r="F118" s="101">
        <v>5932.2</v>
      </c>
      <c r="G118" s="101">
        <v>10677.97</v>
      </c>
      <c r="H118" s="102"/>
      <c r="I118" s="102"/>
      <c r="J118" s="99">
        <f t="shared" si="14"/>
        <v>70000</v>
      </c>
      <c r="K118" s="107" t="s">
        <v>341</v>
      </c>
      <c r="L118" s="111" t="s">
        <v>340</v>
      </c>
      <c r="M118" s="104">
        <v>53389.83</v>
      </c>
      <c r="N118" s="103"/>
      <c r="O118" s="103"/>
      <c r="P118" s="104"/>
      <c r="Q118" s="41"/>
      <c r="R118" s="95"/>
      <c r="S118" s="95">
        <f t="shared" si="15"/>
        <v>53389.83</v>
      </c>
      <c r="T118" s="95"/>
    </row>
    <row r="119" spans="1:20" s="28" customFormat="1" ht="44.25" customHeight="1">
      <c r="A119" s="21" t="s">
        <v>284</v>
      </c>
      <c r="B119" s="22" t="s">
        <v>175</v>
      </c>
      <c r="C119" s="22" t="s">
        <v>285</v>
      </c>
      <c r="D119" s="23">
        <v>29700</v>
      </c>
      <c r="E119" s="18"/>
      <c r="F119" s="19">
        <v>3300</v>
      </c>
      <c r="G119" s="19">
        <v>5940</v>
      </c>
      <c r="H119" s="24"/>
      <c r="I119" s="24"/>
      <c r="J119" s="13">
        <f t="shared" si="14"/>
        <v>38940</v>
      </c>
      <c r="K119" s="63">
        <v>42614</v>
      </c>
      <c r="L119" s="70">
        <v>42289</v>
      </c>
      <c r="M119" s="25"/>
      <c r="N119" s="25"/>
      <c r="O119" s="25"/>
      <c r="P119" s="26">
        <v>29700</v>
      </c>
      <c r="Q119" s="41" t="s">
        <v>327</v>
      </c>
      <c r="R119" s="1">
        <f aca="true" t="shared" si="16" ref="R119:R131">+M119+N119+O119+P119</f>
        <v>29700</v>
      </c>
      <c r="S119" s="1">
        <f t="shared" si="15"/>
        <v>29700</v>
      </c>
      <c r="T119" s="1">
        <f aca="true" t="shared" si="17" ref="T119:T131">+R119-S119</f>
        <v>0</v>
      </c>
    </row>
    <row r="120" spans="1:20" s="28" customFormat="1" ht="15" customHeight="1">
      <c r="A120" s="21" t="s">
        <v>94</v>
      </c>
      <c r="B120" s="22" t="s">
        <v>176</v>
      </c>
      <c r="C120" s="22" t="s">
        <v>286</v>
      </c>
      <c r="D120" s="23">
        <v>15254.23</v>
      </c>
      <c r="E120" s="18"/>
      <c r="F120" s="19">
        <v>1694.92</v>
      </c>
      <c r="G120" s="19">
        <v>3050.85</v>
      </c>
      <c r="H120" s="24"/>
      <c r="I120" s="24"/>
      <c r="J120" s="13">
        <f t="shared" si="14"/>
        <v>20000</v>
      </c>
      <c r="K120" s="63">
        <v>42616</v>
      </c>
      <c r="L120" s="74">
        <v>42584</v>
      </c>
      <c r="M120" s="25"/>
      <c r="N120" s="25"/>
      <c r="O120" s="25"/>
      <c r="P120" s="26">
        <v>15254.23</v>
      </c>
      <c r="Q120" s="41"/>
      <c r="R120" s="1">
        <f t="shared" si="16"/>
        <v>15254.23</v>
      </c>
      <c r="S120" s="1">
        <f t="shared" si="15"/>
        <v>15254.23</v>
      </c>
      <c r="T120" s="1">
        <f t="shared" si="17"/>
        <v>0</v>
      </c>
    </row>
    <row r="121" spans="1:20" s="28" customFormat="1" ht="24.75" customHeight="1">
      <c r="A121" s="21" t="s">
        <v>99</v>
      </c>
      <c r="B121" s="22" t="s">
        <v>177</v>
      </c>
      <c r="C121" s="22" t="s">
        <v>215</v>
      </c>
      <c r="D121" s="23">
        <v>57203.4</v>
      </c>
      <c r="E121" s="18"/>
      <c r="F121" s="19">
        <v>6355.93</v>
      </c>
      <c r="G121" s="19">
        <v>11440.67</v>
      </c>
      <c r="H121" s="24"/>
      <c r="I121" s="24"/>
      <c r="J121" s="13">
        <f t="shared" si="14"/>
        <v>75000</v>
      </c>
      <c r="K121" s="57">
        <v>42692</v>
      </c>
      <c r="L121" s="71">
        <v>42692</v>
      </c>
      <c r="M121" s="25"/>
      <c r="N121" s="26">
        <v>57203.4</v>
      </c>
      <c r="O121" s="25"/>
      <c r="P121" s="25"/>
      <c r="Q121" s="42"/>
      <c r="R121" s="1">
        <f t="shared" si="16"/>
        <v>57203.4</v>
      </c>
      <c r="S121" s="1">
        <f t="shared" si="15"/>
        <v>57203.4</v>
      </c>
      <c r="T121" s="1">
        <f t="shared" si="17"/>
        <v>0</v>
      </c>
    </row>
    <row r="122" spans="1:20" s="28" customFormat="1" ht="15">
      <c r="A122" s="21" t="s">
        <v>100</v>
      </c>
      <c r="B122" s="22" t="s">
        <v>178</v>
      </c>
      <c r="C122" s="22" t="s">
        <v>287</v>
      </c>
      <c r="D122" s="23">
        <v>22600</v>
      </c>
      <c r="E122" s="18"/>
      <c r="F122" s="19"/>
      <c r="G122" s="19"/>
      <c r="H122" s="24"/>
      <c r="I122" s="24"/>
      <c r="J122" s="13">
        <f t="shared" si="14"/>
        <v>22600</v>
      </c>
      <c r="K122" s="64">
        <v>42092</v>
      </c>
      <c r="L122" s="69">
        <v>42062</v>
      </c>
      <c r="M122" s="25"/>
      <c r="N122" s="25"/>
      <c r="O122" s="25"/>
      <c r="P122" s="26">
        <v>22600</v>
      </c>
      <c r="Q122" s="41" t="s">
        <v>328</v>
      </c>
      <c r="R122" s="1">
        <f t="shared" si="16"/>
        <v>22600</v>
      </c>
      <c r="S122" s="1">
        <f t="shared" si="15"/>
        <v>22600</v>
      </c>
      <c r="T122" s="1">
        <f t="shared" si="17"/>
        <v>0</v>
      </c>
    </row>
    <row r="123" spans="1:20" s="28" customFormat="1" ht="15">
      <c r="A123" s="21" t="s">
        <v>101</v>
      </c>
      <c r="B123" s="22" t="s">
        <v>178</v>
      </c>
      <c r="C123" s="22" t="s">
        <v>288</v>
      </c>
      <c r="D123" s="23">
        <v>22600</v>
      </c>
      <c r="E123" s="18"/>
      <c r="F123" s="19"/>
      <c r="G123" s="19"/>
      <c r="H123" s="24"/>
      <c r="I123" s="24"/>
      <c r="J123" s="13">
        <f t="shared" si="14"/>
        <v>22600</v>
      </c>
      <c r="K123" s="55">
        <v>42138</v>
      </c>
      <c r="L123" s="69">
        <v>42108</v>
      </c>
      <c r="M123" s="25"/>
      <c r="N123" s="25"/>
      <c r="O123" s="25"/>
      <c r="P123" s="26">
        <v>22600</v>
      </c>
      <c r="Q123" s="41" t="s">
        <v>328</v>
      </c>
      <c r="R123" s="1">
        <f t="shared" si="16"/>
        <v>22600</v>
      </c>
      <c r="S123" s="1">
        <f t="shared" si="15"/>
        <v>22600</v>
      </c>
      <c r="T123" s="1">
        <f t="shared" si="17"/>
        <v>0</v>
      </c>
    </row>
    <row r="124" spans="1:20" s="28" customFormat="1" ht="15" customHeight="1">
      <c r="A124" s="21" t="s">
        <v>102</v>
      </c>
      <c r="B124" s="22" t="s">
        <v>178</v>
      </c>
      <c r="C124" s="22" t="s">
        <v>289</v>
      </c>
      <c r="D124" s="23">
        <v>31915.24</v>
      </c>
      <c r="E124" s="18">
        <v>1483.06</v>
      </c>
      <c r="F124" s="19"/>
      <c r="G124" s="19">
        <v>1601.7</v>
      </c>
      <c r="H124" s="24"/>
      <c r="I124" s="24"/>
      <c r="J124" s="13">
        <f t="shared" si="14"/>
        <v>35000</v>
      </c>
      <c r="K124" s="57">
        <v>42704</v>
      </c>
      <c r="L124" s="71">
        <v>42674</v>
      </c>
      <c r="M124" s="26">
        <v>31915.24</v>
      </c>
      <c r="N124" s="25"/>
      <c r="O124" s="25"/>
      <c r="P124" s="25"/>
      <c r="Q124" s="42"/>
      <c r="R124" s="1">
        <f t="shared" si="16"/>
        <v>31915.24</v>
      </c>
      <c r="S124" s="1">
        <f t="shared" si="15"/>
        <v>31915.24</v>
      </c>
      <c r="T124" s="1">
        <f t="shared" si="17"/>
        <v>0</v>
      </c>
    </row>
    <row r="125" spans="1:20" ht="15" customHeight="1">
      <c r="A125" s="9" t="s">
        <v>103</v>
      </c>
      <c r="B125" s="10" t="s">
        <v>179</v>
      </c>
      <c r="C125" s="10" t="s">
        <v>290</v>
      </c>
      <c r="D125" s="11">
        <v>26694.92</v>
      </c>
      <c r="E125" s="18"/>
      <c r="F125" s="16">
        <v>2966.1</v>
      </c>
      <c r="G125" s="16">
        <v>5338.98</v>
      </c>
      <c r="H125" s="12"/>
      <c r="I125" s="12"/>
      <c r="J125" s="13">
        <f t="shared" si="14"/>
        <v>35000</v>
      </c>
      <c r="K125" s="48">
        <v>42520</v>
      </c>
      <c r="L125" s="65">
        <v>42520</v>
      </c>
      <c r="M125" s="6"/>
      <c r="N125" s="6"/>
      <c r="O125" s="6"/>
      <c r="P125" s="7">
        <v>26694.92</v>
      </c>
      <c r="Q125" s="39"/>
      <c r="R125" s="1">
        <f t="shared" si="16"/>
        <v>26694.92</v>
      </c>
      <c r="S125" s="1">
        <f t="shared" si="15"/>
        <v>26694.92</v>
      </c>
      <c r="T125" s="1">
        <f t="shared" si="17"/>
        <v>0</v>
      </c>
    </row>
    <row r="126" spans="1:20" ht="15" customHeight="1">
      <c r="A126" s="9" t="s">
        <v>104</v>
      </c>
      <c r="B126" s="10" t="s">
        <v>179</v>
      </c>
      <c r="C126" s="10" t="s">
        <v>271</v>
      </c>
      <c r="D126" s="11">
        <v>26694.92</v>
      </c>
      <c r="E126" s="18"/>
      <c r="F126" s="16">
        <v>2966.1</v>
      </c>
      <c r="G126" s="16">
        <v>5338.98</v>
      </c>
      <c r="H126" s="12"/>
      <c r="I126" s="12"/>
      <c r="J126" s="13">
        <f t="shared" si="14"/>
        <v>35000</v>
      </c>
      <c r="K126" s="49">
        <v>42406</v>
      </c>
      <c r="L126" s="66">
        <v>42406</v>
      </c>
      <c r="M126" s="6"/>
      <c r="N126" s="6"/>
      <c r="O126" s="6"/>
      <c r="P126" s="7">
        <v>26694.92</v>
      </c>
      <c r="Q126" s="39"/>
      <c r="R126" s="1">
        <f t="shared" si="16"/>
        <v>26694.92</v>
      </c>
      <c r="S126" s="1">
        <f t="shared" si="15"/>
        <v>26694.92</v>
      </c>
      <c r="T126" s="1">
        <f t="shared" si="17"/>
        <v>0</v>
      </c>
    </row>
    <row r="127" spans="1:20" ht="15" customHeight="1">
      <c r="A127" s="9" t="s">
        <v>105</v>
      </c>
      <c r="B127" s="10" t="s">
        <v>179</v>
      </c>
      <c r="C127" s="10" t="s">
        <v>272</v>
      </c>
      <c r="D127" s="11">
        <v>26694.91</v>
      </c>
      <c r="E127" s="18"/>
      <c r="F127" s="16">
        <v>2966.1</v>
      </c>
      <c r="G127" s="16">
        <v>5338.99</v>
      </c>
      <c r="H127" s="12"/>
      <c r="I127" s="12"/>
      <c r="J127" s="13">
        <f t="shared" si="14"/>
        <v>35000</v>
      </c>
      <c r="K127" s="48">
        <v>42551</v>
      </c>
      <c r="L127" s="65">
        <v>42551</v>
      </c>
      <c r="M127" s="6"/>
      <c r="N127" s="6"/>
      <c r="O127" s="6"/>
      <c r="P127" s="7">
        <v>26694.91</v>
      </c>
      <c r="Q127" s="39"/>
      <c r="R127" s="1">
        <f t="shared" si="16"/>
        <v>26694.91</v>
      </c>
      <c r="S127" s="1">
        <f t="shared" si="15"/>
        <v>26694.91</v>
      </c>
      <c r="T127" s="1">
        <f t="shared" si="17"/>
        <v>0</v>
      </c>
    </row>
    <row r="128" spans="1:20" ht="15">
      <c r="A128" s="9" t="s">
        <v>106</v>
      </c>
      <c r="B128" s="10" t="s">
        <v>180</v>
      </c>
      <c r="C128" s="15" t="s">
        <v>291</v>
      </c>
      <c r="D128" s="11">
        <v>44296</v>
      </c>
      <c r="E128" s="18">
        <v>1960</v>
      </c>
      <c r="F128" s="16"/>
      <c r="G128" s="16"/>
      <c r="H128" s="12"/>
      <c r="I128" s="12"/>
      <c r="J128" s="13">
        <f t="shared" si="14"/>
        <v>46256</v>
      </c>
      <c r="K128" s="54">
        <v>42594</v>
      </c>
      <c r="L128" s="68">
        <v>42593</v>
      </c>
      <c r="M128" s="7">
        <v>44296</v>
      </c>
      <c r="N128" s="6"/>
      <c r="O128" s="6"/>
      <c r="P128" s="6"/>
      <c r="Q128" s="40"/>
      <c r="R128" s="1">
        <f t="shared" si="16"/>
        <v>44296</v>
      </c>
      <c r="S128" s="1">
        <f t="shared" si="15"/>
        <v>44296</v>
      </c>
      <c r="T128" s="1">
        <f t="shared" si="17"/>
        <v>0</v>
      </c>
    </row>
    <row r="129" spans="1:20" ht="15" customHeight="1">
      <c r="A129" s="9" t="s">
        <v>107</v>
      </c>
      <c r="B129" s="10" t="s">
        <v>181</v>
      </c>
      <c r="C129" s="10" t="s">
        <v>292</v>
      </c>
      <c r="D129" s="11">
        <v>143776.68</v>
      </c>
      <c r="E129" s="18">
        <v>6361.8</v>
      </c>
      <c r="F129" s="16"/>
      <c r="G129" s="16"/>
      <c r="H129" s="12"/>
      <c r="I129" s="12"/>
      <c r="J129" s="13">
        <f t="shared" si="14"/>
        <v>150138.47999999998</v>
      </c>
      <c r="K129" s="54">
        <v>42501</v>
      </c>
      <c r="L129" s="68">
        <v>42501</v>
      </c>
      <c r="M129" s="6"/>
      <c r="N129" s="7">
        <v>143776.68</v>
      </c>
      <c r="O129" s="6"/>
      <c r="P129" s="6"/>
      <c r="Q129" s="40"/>
      <c r="R129" s="1">
        <f t="shared" si="16"/>
        <v>143776.68</v>
      </c>
      <c r="S129" s="1">
        <f t="shared" si="15"/>
        <v>143776.68</v>
      </c>
      <c r="T129" s="1">
        <f t="shared" si="17"/>
        <v>0</v>
      </c>
    </row>
    <row r="130" spans="1:20" ht="15" customHeight="1">
      <c r="A130" s="9" t="s">
        <v>108</v>
      </c>
      <c r="B130" s="10" t="s">
        <v>182</v>
      </c>
      <c r="C130" s="10" t="s">
        <v>273</v>
      </c>
      <c r="D130" s="11">
        <v>22796.6</v>
      </c>
      <c r="E130" s="18">
        <v>1059.33</v>
      </c>
      <c r="F130" s="16"/>
      <c r="G130" s="16">
        <v>1144.07</v>
      </c>
      <c r="H130" s="12"/>
      <c r="I130" s="12"/>
      <c r="J130" s="13">
        <f t="shared" si="14"/>
        <v>25000</v>
      </c>
      <c r="K130" s="48">
        <v>42608</v>
      </c>
      <c r="L130" s="65">
        <v>42578</v>
      </c>
      <c r="M130" s="6"/>
      <c r="N130" s="6"/>
      <c r="O130" s="6"/>
      <c r="P130" s="7">
        <v>22796.6</v>
      </c>
      <c r="Q130" s="39"/>
      <c r="R130" s="1">
        <f t="shared" si="16"/>
        <v>22796.6</v>
      </c>
      <c r="S130" s="1">
        <f t="shared" si="15"/>
        <v>22796.6</v>
      </c>
      <c r="T130" s="1">
        <f t="shared" si="17"/>
        <v>0</v>
      </c>
    </row>
    <row r="131" spans="1:20" ht="29.25" customHeight="1">
      <c r="A131" s="9" t="s">
        <v>73</v>
      </c>
      <c r="B131" s="10" t="s">
        <v>183</v>
      </c>
      <c r="C131" s="15" t="s">
        <v>293</v>
      </c>
      <c r="D131" s="11">
        <v>12544.78</v>
      </c>
      <c r="E131" s="18">
        <v>1243.18</v>
      </c>
      <c r="F131" s="16"/>
      <c r="G131" s="16"/>
      <c r="H131" s="12"/>
      <c r="I131" s="12"/>
      <c r="J131" s="13">
        <f t="shared" si="14"/>
        <v>13787.960000000001</v>
      </c>
      <c r="K131" s="50">
        <v>42662</v>
      </c>
      <c r="L131" s="65">
        <v>42632</v>
      </c>
      <c r="M131" s="6"/>
      <c r="N131" s="6"/>
      <c r="O131" s="7">
        <v>12544.78</v>
      </c>
      <c r="P131" s="6"/>
      <c r="Q131" s="40"/>
      <c r="R131" s="1">
        <f t="shared" si="16"/>
        <v>12544.78</v>
      </c>
      <c r="S131" s="1">
        <f t="shared" si="15"/>
        <v>12544.78</v>
      </c>
      <c r="T131" s="1">
        <f t="shared" si="17"/>
        <v>0</v>
      </c>
    </row>
    <row r="132" spans="1:20" s="94" customFormat="1" ht="29.25" customHeight="1">
      <c r="A132" s="9" t="s">
        <v>348</v>
      </c>
      <c r="B132" s="10" t="s">
        <v>349</v>
      </c>
      <c r="C132" s="15" t="s">
        <v>350</v>
      </c>
      <c r="D132" s="11">
        <v>14526</v>
      </c>
      <c r="E132" s="18">
        <v>675</v>
      </c>
      <c r="F132" s="100"/>
      <c r="G132" s="100">
        <v>729</v>
      </c>
      <c r="H132" s="98"/>
      <c r="I132" s="98"/>
      <c r="J132" s="99">
        <f t="shared" si="14"/>
        <v>15930</v>
      </c>
      <c r="K132" s="106" t="s">
        <v>352</v>
      </c>
      <c r="L132" s="109" t="s">
        <v>351</v>
      </c>
      <c r="M132" s="97">
        <v>14526</v>
      </c>
      <c r="N132" s="96"/>
      <c r="O132" s="97"/>
      <c r="P132" s="96"/>
      <c r="Q132" s="40"/>
      <c r="R132" s="95"/>
      <c r="S132" s="95">
        <f t="shared" si="15"/>
        <v>14526</v>
      </c>
      <c r="T132" s="95"/>
    </row>
    <row r="133" spans="1:20" ht="22.5">
      <c r="A133" s="9" t="s">
        <v>109</v>
      </c>
      <c r="B133" s="10" t="s">
        <v>184</v>
      </c>
      <c r="C133" s="15" t="s">
        <v>294</v>
      </c>
      <c r="D133" s="11">
        <v>16342.06</v>
      </c>
      <c r="E133" s="18">
        <v>723.1</v>
      </c>
      <c r="F133" s="16"/>
      <c r="G133" s="16"/>
      <c r="H133" s="12"/>
      <c r="I133" s="12"/>
      <c r="J133" s="13">
        <f t="shared" si="14"/>
        <v>17065.16</v>
      </c>
      <c r="K133" s="54">
        <v>42501</v>
      </c>
      <c r="L133" s="68">
        <v>42531</v>
      </c>
      <c r="M133" s="6"/>
      <c r="N133" s="7">
        <v>16342.06</v>
      </c>
      <c r="O133" s="6"/>
      <c r="P133" s="6"/>
      <c r="Q133" s="40"/>
      <c r="R133" s="1">
        <f aca="true" t="shared" si="18" ref="R133:R154">+M133+N133+O133+P133</f>
        <v>16342.06</v>
      </c>
      <c r="S133" s="1">
        <f t="shared" si="15"/>
        <v>16342.06</v>
      </c>
      <c r="T133" s="1">
        <f aca="true" t="shared" si="19" ref="T133:T154">+R133-S133</f>
        <v>0</v>
      </c>
    </row>
    <row r="134" spans="1:20" ht="22.5">
      <c r="A134" s="9" t="s">
        <v>110</v>
      </c>
      <c r="B134" s="10" t="s">
        <v>185</v>
      </c>
      <c r="C134" s="15" t="s">
        <v>295</v>
      </c>
      <c r="D134" s="11">
        <v>2872.68</v>
      </c>
      <c r="E134" s="18">
        <v>127.11</v>
      </c>
      <c r="F134" s="16"/>
      <c r="G134" s="16"/>
      <c r="H134" s="12"/>
      <c r="I134" s="12"/>
      <c r="J134" s="13">
        <f t="shared" si="14"/>
        <v>2999.79</v>
      </c>
      <c r="K134" s="58">
        <v>42654</v>
      </c>
      <c r="L134" s="72">
        <v>42684</v>
      </c>
      <c r="M134" s="6"/>
      <c r="N134" s="7">
        <v>2872.68</v>
      </c>
      <c r="O134" s="6"/>
      <c r="P134" s="6"/>
      <c r="Q134" s="40"/>
      <c r="R134" s="1">
        <f t="shared" si="18"/>
        <v>2872.68</v>
      </c>
      <c r="S134" s="1">
        <f t="shared" si="15"/>
        <v>2872.68</v>
      </c>
      <c r="T134" s="1">
        <f t="shared" si="19"/>
        <v>0</v>
      </c>
    </row>
    <row r="135" spans="1:20" ht="15" customHeight="1">
      <c r="A135" s="9" t="s">
        <v>111</v>
      </c>
      <c r="B135" s="10" t="s">
        <v>185</v>
      </c>
      <c r="C135" s="10" t="s">
        <v>296</v>
      </c>
      <c r="D135" s="11">
        <v>39713.85</v>
      </c>
      <c r="E135" s="18">
        <v>1757.245</v>
      </c>
      <c r="F135" s="16"/>
      <c r="G135" s="16"/>
      <c r="H135" s="12"/>
      <c r="I135" s="12"/>
      <c r="J135" s="13">
        <f t="shared" si="14"/>
        <v>41471.095</v>
      </c>
      <c r="K135" s="58">
        <v>42654</v>
      </c>
      <c r="L135" s="72">
        <v>42684</v>
      </c>
      <c r="M135" s="6"/>
      <c r="N135" s="7">
        <v>39713.85</v>
      </c>
      <c r="O135" s="6"/>
      <c r="P135" s="6"/>
      <c r="Q135" s="40"/>
      <c r="R135" s="1">
        <f t="shared" si="18"/>
        <v>39713.85</v>
      </c>
      <c r="S135" s="1">
        <f t="shared" si="15"/>
        <v>39713.85</v>
      </c>
      <c r="T135" s="1">
        <f t="shared" si="19"/>
        <v>0</v>
      </c>
    </row>
    <row r="136" spans="1:20" ht="15">
      <c r="A136" s="9" t="s">
        <v>112</v>
      </c>
      <c r="B136" s="10" t="s">
        <v>185</v>
      </c>
      <c r="C136" s="15" t="s">
        <v>297</v>
      </c>
      <c r="D136" s="11">
        <v>35459.4</v>
      </c>
      <c r="E136" s="18">
        <v>1569</v>
      </c>
      <c r="F136" s="16"/>
      <c r="G136" s="16"/>
      <c r="H136" s="12"/>
      <c r="I136" s="12"/>
      <c r="J136" s="13">
        <f aca="true" t="shared" si="20" ref="J136:J166">+D136+E136+F136+G136+H136+I136</f>
        <v>37028.4</v>
      </c>
      <c r="K136" s="58">
        <v>42685</v>
      </c>
      <c r="L136" s="72">
        <v>42714</v>
      </c>
      <c r="M136" s="6"/>
      <c r="N136" s="7">
        <v>35459.4</v>
      </c>
      <c r="O136" s="6"/>
      <c r="P136" s="6"/>
      <c r="Q136" s="40"/>
      <c r="R136" s="1">
        <f t="shared" si="18"/>
        <v>35459.4</v>
      </c>
      <c r="S136" s="1">
        <f aca="true" t="shared" si="21" ref="S136:S166">+D136</f>
        <v>35459.4</v>
      </c>
      <c r="T136" s="1">
        <f t="shared" si="19"/>
        <v>0</v>
      </c>
    </row>
    <row r="137" spans="1:20" ht="15">
      <c r="A137" s="9" t="s">
        <v>113</v>
      </c>
      <c r="B137" s="10" t="s">
        <v>185</v>
      </c>
      <c r="C137" s="15" t="s">
        <v>298</v>
      </c>
      <c r="D137" s="11">
        <v>127938.84</v>
      </c>
      <c r="E137" s="18">
        <v>5661.02</v>
      </c>
      <c r="F137" s="16"/>
      <c r="G137" s="16"/>
      <c r="H137" s="12"/>
      <c r="I137" s="12"/>
      <c r="J137" s="13">
        <f t="shared" si="20"/>
        <v>133599.86</v>
      </c>
      <c r="K137" s="50">
        <v>42699</v>
      </c>
      <c r="L137" s="67">
        <v>42669</v>
      </c>
      <c r="M137" s="6"/>
      <c r="N137" s="7">
        <v>127938.84</v>
      </c>
      <c r="O137" s="6"/>
      <c r="P137" s="6"/>
      <c r="Q137" s="40"/>
      <c r="R137" s="1">
        <f t="shared" si="18"/>
        <v>127938.84</v>
      </c>
      <c r="S137" s="1">
        <f t="shared" si="21"/>
        <v>127938.84</v>
      </c>
      <c r="T137" s="1">
        <f t="shared" si="19"/>
        <v>0</v>
      </c>
    </row>
    <row r="138" spans="1:20" ht="26.25" customHeight="1">
      <c r="A138" s="9" t="s">
        <v>114</v>
      </c>
      <c r="B138" s="10" t="s">
        <v>185</v>
      </c>
      <c r="C138" s="10" t="s">
        <v>299</v>
      </c>
      <c r="D138" s="11">
        <v>11187</v>
      </c>
      <c r="E138" s="18">
        <v>495</v>
      </c>
      <c r="F138" s="16"/>
      <c r="G138" s="16"/>
      <c r="H138" s="12"/>
      <c r="I138" s="12"/>
      <c r="J138" s="13">
        <f t="shared" si="20"/>
        <v>11682</v>
      </c>
      <c r="K138" s="50">
        <v>42701</v>
      </c>
      <c r="L138" s="67">
        <v>42671</v>
      </c>
      <c r="M138" s="6"/>
      <c r="N138" s="7">
        <v>11187</v>
      </c>
      <c r="O138" s="6"/>
      <c r="P138" s="6"/>
      <c r="Q138" s="40"/>
      <c r="R138" s="1">
        <f t="shared" si="18"/>
        <v>11187</v>
      </c>
      <c r="S138" s="1">
        <f t="shared" si="21"/>
        <v>11187</v>
      </c>
      <c r="T138" s="1">
        <f t="shared" si="19"/>
        <v>0</v>
      </c>
    </row>
    <row r="139" spans="1:20" ht="22.5">
      <c r="A139" s="9" t="s">
        <v>115</v>
      </c>
      <c r="B139" s="10" t="s">
        <v>185</v>
      </c>
      <c r="C139" s="15" t="s">
        <v>300</v>
      </c>
      <c r="D139" s="11">
        <v>156141.02</v>
      </c>
      <c r="E139" s="18">
        <v>6908.9</v>
      </c>
      <c r="F139" s="16"/>
      <c r="G139" s="16"/>
      <c r="H139" s="12"/>
      <c r="I139" s="12"/>
      <c r="J139" s="13">
        <f t="shared" si="20"/>
        <v>163049.91999999998</v>
      </c>
      <c r="K139" s="50">
        <v>42719</v>
      </c>
      <c r="L139" s="67">
        <v>42689</v>
      </c>
      <c r="M139" s="7">
        <v>156141.02</v>
      </c>
      <c r="N139" s="6"/>
      <c r="O139" s="6"/>
      <c r="P139" s="6"/>
      <c r="Q139" s="40"/>
      <c r="R139" s="1">
        <f t="shared" si="18"/>
        <v>156141.02</v>
      </c>
      <c r="S139" s="1">
        <f t="shared" si="21"/>
        <v>156141.02</v>
      </c>
      <c r="T139" s="1">
        <f t="shared" si="19"/>
        <v>0</v>
      </c>
    </row>
    <row r="140" spans="1:20" s="35" customFormat="1" ht="23.25" customHeight="1">
      <c r="A140" s="32" t="s">
        <v>116</v>
      </c>
      <c r="B140" s="33" t="s">
        <v>186</v>
      </c>
      <c r="C140" s="33" t="s">
        <v>301</v>
      </c>
      <c r="D140" s="75">
        <v>3150</v>
      </c>
      <c r="E140" s="76"/>
      <c r="F140" s="77">
        <v>350</v>
      </c>
      <c r="G140" s="77">
        <v>690</v>
      </c>
      <c r="H140" s="78"/>
      <c r="I140" s="78"/>
      <c r="J140" s="79">
        <f t="shared" si="20"/>
        <v>4190</v>
      </c>
      <c r="K140" s="80">
        <v>42692</v>
      </c>
      <c r="L140" s="81">
        <v>42662</v>
      </c>
      <c r="M140" s="34"/>
      <c r="N140" s="7">
        <v>3150</v>
      </c>
      <c r="O140" s="34"/>
      <c r="P140" s="34"/>
      <c r="Q140" s="43"/>
      <c r="R140" s="1">
        <f t="shared" si="18"/>
        <v>3150</v>
      </c>
      <c r="S140" s="1">
        <f t="shared" si="21"/>
        <v>3150</v>
      </c>
      <c r="T140" s="1">
        <f t="shared" si="19"/>
        <v>0</v>
      </c>
    </row>
    <row r="141" spans="1:20" s="28" customFormat="1" ht="21" customHeight="1">
      <c r="A141" s="21" t="s">
        <v>117</v>
      </c>
      <c r="B141" s="22" t="s">
        <v>187</v>
      </c>
      <c r="C141" s="22" t="s">
        <v>302</v>
      </c>
      <c r="D141" s="23">
        <v>41265.84</v>
      </c>
      <c r="E141" s="18">
        <v>1754.5</v>
      </c>
      <c r="F141" s="19"/>
      <c r="G141" s="19">
        <v>1894.86</v>
      </c>
      <c r="H141" s="24"/>
      <c r="I141" s="24"/>
      <c r="J141" s="13">
        <f t="shared" si="20"/>
        <v>44915.2</v>
      </c>
      <c r="K141" s="61">
        <v>42664</v>
      </c>
      <c r="L141" s="71">
        <v>42664</v>
      </c>
      <c r="M141" s="25"/>
      <c r="N141" s="25"/>
      <c r="O141" s="26">
        <v>41265.84</v>
      </c>
      <c r="P141" s="25"/>
      <c r="Q141" s="42"/>
      <c r="R141" s="1">
        <f t="shared" si="18"/>
        <v>41265.84</v>
      </c>
      <c r="S141" s="1">
        <f t="shared" si="21"/>
        <v>41265.84</v>
      </c>
      <c r="T141" s="1">
        <f t="shared" si="19"/>
        <v>0</v>
      </c>
    </row>
    <row r="142" spans="1:20" ht="36.75" customHeight="1">
      <c r="A142" s="9" t="s">
        <v>118</v>
      </c>
      <c r="B142" s="10" t="s">
        <v>188</v>
      </c>
      <c r="C142" s="10" t="s">
        <v>216</v>
      </c>
      <c r="D142" s="11">
        <v>39478.32</v>
      </c>
      <c r="E142" s="18">
        <v>1678.5</v>
      </c>
      <c r="F142" s="16"/>
      <c r="G142" s="16">
        <v>1812.78</v>
      </c>
      <c r="H142" s="12"/>
      <c r="I142" s="12"/>
      <c r="J142" s="13">
        <f t="shared" si="20"/>
        <v>42969.6</v>
      </c>
      <c r="K142" s="49">
        <v>42372</v>
      </c>
      <c r="L142" s="65">
        <v>42400</v>
      </c>
      <c r="M142" s="6"/>
      <c r="N142" s="6"/>
      <c r="O142" s="6"/>
      <c r="P142" s="7">
        <v>39478.32</v>
      </c>
      <c r="Q142" s="39"/>
      <c r="R142" s="1">
        <f t="shared" si="18"/>
        <v>39478.32</v>
      </c>
      <c r="S142" s="1">
        <f t="shared" si="21"/>
        <v>39478.32</v>
      </c>
      <c r="T142" s="1">
        <f t="shared" si="19"/>
        <v>0</v>
      </c>
    </row>
    <row r="143" spans="1:20" ht="27" customHeight="1">
      <c r="A143" s="9" t="s">
        <v>119</v>
      </c>
      <c r="B143" s="10" t="s">
        <v>189</v>
      </c>
      <c r="C143" s="10" t="s">
        <v>303</v>
      </c>
      <c r="D143" s="11">
        <v>122019.66</v>
      </c>
      <c r="E143" s="18">
        <v>5399.1</v>
      </c>
      <c r="F143" s="16"/>
      <c r="G143" s="16"/>
      <c r="H143" s="12"/>
      <c r="I143" s="12"/>
      <c r="J143" s="13">
        <f t="shared" si="20"/>
        <v>127418.76000000001</v>
      </c>
      <c r="K143" s="48">
        <v>42642</v>
      </c>
      <c r="L143" s="65">
        <v>42612</v>
      </c>
      <c r="M143" s="6"/>
      <c r="N143" s="6"/>
      <c r="O143" s="6"/>
      <c r="P143" s="7">
        <v>122019.66</v>
      </c>
      <c r="Q143" s="39"/>
      <c r="R143" s="1">
        <f t="shared" si="18"/>
        <v>122019.66</v>
      </c>
      <c r="S143" s="1">
        <f t="shared" si="21"/>
        <v>122019.66</v>
      </c>
      <c r="T143" s="1">
        <f t="shared" si="19"/>
        <v>0</v>
      </c>
    </row>
    <row r="144" spans="1:20" ht="24" customHeight="1">
      <c r="A144" s="9" t="s">
        <v>120</v>
      </c>
      <c r="B144" s="10" t="s">
        <v>190</v>
      </c>
      <c r="C144" s="15" t="s">
        <v>298</v>
      </c>
      <c r="D144" s="11">
        <v>81992.8</v>
      </c>
      <c r="E144" s="18">
        <v>3628</v>
      </c>
      <c r="F144" s="16"/>
      <c r="G144" s="16"/>
      <c r="H144" s="12"/>
      <c r="I144" s="12"/>
      <c r="J144" s="13">
        <f t="shared" si="20"/>
        <v>85620.8</v>
      </c>
      <c r="K144" s="50">
        <v>42697</v>
      </c>
      <c r="L144" s="67">
        <v>42667</v>
      </c>
      <c r="M144" s="6"/>
      <c r="N144" s="7">
        <v>81992.8</v>
      </c>
      <c r="O144" s="6"/>
      <c r="P144" s="6"/>
      <c r="Q144" s="40"/>
      <c r="R144" s="1">
        <f t="shared" si="18"/>
        <v>81992.8</v>
      </c>
      <c r="S144" s="1">
        <f t="shared" si="21"/>
        <v>81992.8</v>
      </c>
      <c r="T144" s="1">
        <f t="shared" si="19"/>
        <v>0</v>
      </c>
    </row>
    <row r="145" spans="1:20" ht="15" customHeight="1">
      <c r="A145" s="9" t="s">
        <v>121</v>
      </c>
      <c r="B145" s="10" t="s">
        <v>191</v>
      </c>
      <c r="C145" s="10" t="s">
        <v>242</v>
      </c>
      <c r="D145" s="11">
        <v>36474.57</v>
      </c>
      <c r="E145" s="18">
        <v>1694.92</v>
      </c>
      <c r="F145" s="16"/>
      <c r="G145" s="16">
        <v>1830.51</v>
      </c>
      <c r="H145" s="12"/>
      <c r="I145" s="12"/>
      <c r="J145" s="13">
        <f t="shared" si="20"/>
        <v>40000</v>
      </c>
      <c r="K145" s="50">
        <v>42703</v>
      </c>
      <c r="L145" s="67">
        <v>42673</v>
      </c>
      <c r="M145" s="7">
        <v>36474.57</v>
      </c>
      <c r="N145" s="6"/>
      <c r="O145" s="6"/>
      <c r="P145" s="6"/>
      <c r="Q145" s="40"/>
      <c r="R145" s="1">
        <f t="shared" si="18"/>
        <v>36474.57</v>
      </c>
      <c r="S145" s="1">
        <f t="shared" si="21"/>
        <v>36474.57</v>
      </c>
      <c r="T145" s="1">
        <f t="shared" si="19"/>
        <v>0</v>
      </c>
    </row>
    <row r="146" spans="1:20" ht="15" customHeight="1">
      <c r="A146" s="9" t="s">
        <v>116</v>
      </c>
      <c r="B146" s="10" t="s">
        <v>191</v>
      </c>
      <c r="C146" s="10" t="s">
        <v>217</v>
      </c>
      <c r="D146" s="11">
        <v>36474.57</v>
      </c>
      <c r="E146" s="18">
        <v>1694.92</v>
      </c>
      <c r="F146" s="16"/>
      <c r="G146" s="16">
        <v>1830.51</v>
      </c>
      <c r="H146" s="12"/>
      <c r="I146" s="12"/>
      <c r="J146" s="13">
        <f t="shared" si="20"/>
        <v>40000</v>
      </c>
      <c r="K146" s="50">
        <v>42726</v>
      </c>
      <c r="L146" s="67">
        <v>42696</v>
      </c>
      <c r="M146" s="7">
        <v>36474.57</v>
      </c>
      <c r="N146" s="6"/>
      <c r="O146" s="6"/>
      <c r="P146" s="6"/>
      <c r="Q146" s="40"/>
      <c r="R146" s="1">
        <f t="shared" si="18"/>
        <v>36474.57</v>
      </c>
      <c r="S146" s="1">
        <f t="shared" si="21"/>
        <v>36474.57</v>
      </c>
      <c r="T146" s="1">
        <f t="shared" si="19"/>
        <v>0</v>
      </c>
    </row>
    <row r="147" spans="1:20" ht="21" customHeight="1">
      <c r="A147" s="9" t="s">
        <v>122</v>
      </c>
      <c r="B147" s="10" t="s">
        <v>192</v>
      </c>
      <c r="C147" s="10" t="s">
        <v>304</v>
      </c>
      <c r="D147" s="11">
        <v>27355.92</v>
      </c>
      <c r="E147" s="18">
        <v>1271.19</v>
      </c>
      <c r="F147" s="16"/>
      <c r="G147" s="16">
        <v>1372.89</v>
      </c>
      <c r="H147" s="12"/>
      <c r="I147" s="12"/>
      <c r="J147" s="13">
        <f t="shared" si="20"/>
        <v>29999.999999999996</v>
      </c>
      <c r="K147" s="50">
        <v>42338</v>
      </c>
      <c r="L147" s="67">
        <v>42338</v>
      </c>
      <c r="M147" s="6"/>
      <c r="N147" s="6"/>
      <c r="O147" s="6"/>
      <c r="P147" s="7">
        <v>27355.92</v>
      </c>
      <c r="Q147" s="39" t="s">
        <v>329</v>
      </c>
      <c r="R147" s="1">
        <f t="shared" si="18"/>
        <v>27355.92</v>
      </c>
      <c r="S147" s="1">
        <f t="shared" si="21"/>
        <v>27355.92</v>
      </c>
      <c r="T147" s="1">
        <f t="shared" si="19"/>
        <v>0</v>
      </c>
    </row>
    <row r="148" spans="1:20" ht="24.75" customHeight="1">
      <c r="A148" s="9" t="s">
        <v>123</v>
      </c>
      <c r="B148" s="10" t="s">
        <v>192</v>
      </c>
      <c r="C148" s="10" t="s">
        <v>305</v>
      </c>
      <c r="D148" s="11">
        <v>27355.92</v>
      </c>
      <c r="E148" s="18">
        <v>1271.19</v>
      </c>
      <c r="F148" s="16"/>
      <c r="G148" s="16">
        <v>1372.89</v>
      </c>
      <c r="H148" s="12"/>
      <c r="I148" s="12"/>
      <c r="J148" s="13">
        <f t="shared" si="20"/>
        <v>29999.999999999996</v>
      </c>
      <c r="K148" s="50">
        <v>42366</v>
      </c>
      <c r="L148" s="67">
        <v>42366</v>
      </c>
      <c r="M148" s="6"/>
      <c r="N148" s="6"/>
      <c r="O148" s="6"/>
      <c r="P148" s="7">
        <v>27355.92</v>
      </c>
      <c r="Q148" s="39" t="s">
        <v>329</v>
      </c>
      <c r="R148" s="1">
        <f t="shared" si="18"/>
        <v>27355.92</v>
      </c>
      <c r="S148" s="1">
        <f t="shared" si="21"/>
        <v>27355.92</v>
      </c>
      <c r="T148" s="1">
        <f t="shared" si="19"/>
        <v>0</v>
      </c>
    </row>
    <row r="149" spans="1:20" ht="25.5" customHeight="1">
      <c r="A149" s="9" t="s">
        <v>124</v>
      </c>
      <c r="B149" s="10" t="s">
        <v>193</v>
      </c>
      <c r="C149" s="10" t="s">
        <v>306</v>
      </c>
      <c r="D149" s="11">
        <v>654635.67</v>
      </c>
      <c r="E149" s="18">
        <v>27939.65</v>
      </c>
      <c r="F149" s="16"/>
      <c r="G149" s="16">
        <v>30174.82</v>
      </c>
      <c r="H149" s="12"/>
      <c r="I149" s="12"/>
      <c r="J149" s="13">
        <f t="shared" si="20"/>
        <v>712750.14</v>
      </c>
      <c r="K149" s="50">
        <v>42722</v>
      </c>
      <c r="L149" s="67">
        <v>42692</v>
      </c>
      <c r="M149" s="7">
        <v>654635.67</v>
      </c>
      <c r="N149" s="6"/>
      <c r="O149" s="6"/>
      <c r="P149" s="6"/>
      <c r="Q149" s="40"/>
      <c r="R149" s="1">
        <f t="shared" si="18"/>
        <v>654635.67</v>
      </c>
      <c r="S149" s="1">
        <f t="shared" si="21"/>
        <v>654635.67</v>
      </c>
      <c r="T149" s="1">
        <f t="shared" si="19"/>
        <v>0</v>
      </c>
    </row>
    <row r="150" spans="1:20" ht="29.25" customHeight="1">
      <c r="A150" s="9" t="s">
        <v>125</v>
      </c>
      <c r="B150" s="10" t="s">
        <v>193</v>
      </c>
      <c r="C150" s="10" t="s">
        <v>307</v>
      </c>
      <c r="D150" s="11">
        <v>79552.4</v>
      </c>
      <c r="E150" s="18">
        <v>3382.33</v>
      </c>
      <c r="F150" s="16"/>
      <c r="G150" s="16">
        <v>3652.92</v>
      </c>
      <c r="H150" s="12"/>
      <c r="I150" s="12"/>
      <c r="J150" s="13">
        <f t="shared" si="20"/>
        <v>86587.65</v>
      </c>
      <c r="K150" s="50">
        <v>42722</v>
      </c>
      <c r="L150" s="67">
        <v>42692</v>
      </c>
      <c r="M150" s="7">
        <v>79552.4</v>
      </c>
      <c r="N150" s="6"/>
      <c r="O150" s="6"/>
      <c r="P150" s="6"/>
      <c r="Q150" s="40"/>
      <c r="R150" s="1">
        <f t="shared" si="18"/>
        <v>79552.4</v>
      </c>
      <c r="S150" s="1">
        <f t="shared" si="21"/>
        <v>79552.4</v>
      </c>
      <c r="T150" s="1">
        <f t="shared" si="19"/>
        <v>0</v>
      </c>
    </row>
    <row r="151" spans="1:20" ht="24.75" customHeight="1">
      <c r="A151" s="9" t="s">
        <v>126</v>
      </c>
      <c r="B151" s="10" t="s">
        <v>194</v>
      </c>
      <c r="C151" s="15" t="s">
        <v>308</v>
      </c>
      <c r="D151" s="11">
        <v>78180.63</v>
      </c>
      <c r="E151" s="18">
        <v>3521.65</v>
      </c>
      <c r="F151" s="16"/>
      <c r="G151" s="16"/>
      <c r="H151" s="12"/>
      <c r="I151" s="12"/>
      <c r="J151" s="13">
        <f t="shared" si="20"/>
        <v>81702.28</v>
      </c>
      <c r="K151" s="58">
        <v>42685</v>
      </c>
      <c r="L151" s="72">
        <v>42714</v>
      </c>
      <c r="M151" s="6"/>
      <c r="N151" s="7">
        <v>78180.63</v>
      </c>
      <c r="O151" s="6"/>
      <c r="P151" s="6"/>
      <c r="Q151" s="40"/>
      <c r="R151" s="1">
        <f t="shared" si="18"/>
        <v>78180.63</v>
      </c>
      <c r="S151" s="1">
        <f t="shared" si="21"/>
        <v>78180.63</v>
      </c>
      <c r="T151" s="1">
        <f t="shared" si="19"/>
        <v>0</v>
      </c>
    </row>
    <row r="152" spans="1:20" ht="24" customHeight="1">
      <c r="A152" s="9" t="s">
        <v>127</v>
      </c>
      <c r="B152" s="10" t="s">
        <v>194</v>
      </c>
      <c r="C152" s="15" t="s">
        <v>291</v>
      </c>
      <c r="D152" s="11">
        <v>35892.47</v>
      </c>
      <c r="E152" s="18">
        <v>1588.17</v>
      </c>
      <c r="F152" s="16"/>
      <c r="G152" s="16"/>
      <c r="H152" s="12"/>
      <c r="I152" s="12"/>
      <c r="J152" s="13">
        <f t="shared" si="20"/>
        <v>37480.64</v>
      </c>
      <c r="K152" s="54">
        <v>42625</v>
      </c>
      <c r="L152" s="68">
        <v>42624</v>
      </c>
      <c r="M152" s="7">
        <v>35892.47</v>
      </c>
      <c r="N152" s="6"/>
      <c r="O152" s="6"/>
      <c r="P152" s="6"/>
      <c r="Q152" s="40"/>
      <c r="R152" s="1">
        <f t="shared" si="18"/>
        <v>35892.47</v>
      </c>
      <c r="S152" s="1">
        <f t="shared" si="21"/>
        <v>35892.47</v>
      </c>
      <c r="T152" s="1">
        <f t="shared" si="19"/>
        <v>0</v>
      </c>
    </row>
    <row r="153" spans="1:20" ht="15" customHeight="1">
      <c r="A153" s="9" t="s">
        <v>128</v>
      </c>
      <c r="B153" s="10" t="s">
        <v>195</v>
      </c>
      <c r="C153" s="10" t="s">
        <v>309</v>
      </c>
      <c r="D153" s="11">
        <v>399000</v>
      </c>
      <c r="E153" s="18">
        <v>21000</v>
      </c>
      <c r="F153" s="16"/>
      <c r="G153" s="16"/>
      <c r="H153" s="12"/>
      <c r="I153" s="12"/>
      <c r="J153" s="13">
        <f t="shared" si="20"/>
        <v>420000</v>
      </c>
      <c r="K153" s="50">
        <v>42719</v>
      </c>
      <c r="L153" s="67">
        <v>42689</v>
      </c>
      <c r="M153" s="7">
        <v>399000</v>
      </c>
      <c r="N153" s="6"/>
      <c r="O153" s="6"/>
      <c r="P153" s="6"/>
      <c r="Q153" s="40"/>
      <c r="R153" s="1">
        <f t="shared" si="18"/>
        <v>399000</v>
      </c>
      <c r="S153" s="1">
        <f t="shared" si="21"/>
        <v>399000</v>
      </c>
      <c r="T153" s="1">
        <f t="shared" si="19"/>
        <v>0</v>
      </c>
    </row>
    <row r="154" spans="1:20" s="28" customFormat="1" ht="22.5" customHeight="1">
      <c r="A154" s="21" t="s">
        <v>129</v>
      </c>
      <c r="B154" s="22" t="s">
        <v>196</v>
      </c>
      <c r="C154" s="22" t="s">
        <v>218</v>
      </c>
      <c r="D154" s="23">
        <f>1255315.12-1099289.4</f>
        <v>156025.7200000002</v>
      </c>
      <c r="E154" s="18"/>
      <c r="F154" s="19"/>
      <c r="G154" s="19"/>
      <c r="H154" s="24"/>
      <c r="I154" s="24"/>
      <c r="J154" s="13">
        <f t="shared" si="20"/>
        <v>156025.7200000002</v>
      </c>
      <c r="K154" s="57">
        <v>42298</v>
      </c>
      <c r="L154" s="69">
        <v>42268</v>
      </c>
      <c r="M154" s="25"/>
      <c r="N154" s="25"/>
      <c r="O154" s="25"/>
      <c r="P154" s="30">
        <v>156025.72</v>
      </c>
      <c r="Q154" s="44" t="s">
        <v>336</v>
      </c>
      <c r="R154" s="1">
        <f t="shared" si="18"/>
        <v>156025.72</v>
      </c>
      <c r="S154" s="1">
        <f t="shared" si="21"/>
        <v>156025.7200000002</v>
      </c>
      <c r="T154" s="1">
        <f t="shared" si="19"/>
        <v>0</v>
      </c>
    </row>
    <row r="155" spans="1:20" s="28" customFormat="1" ht="15" customHeight="1">
      <c r="A155" s="21" t="s">
        <v>130</v>
      </c>
      <c r="B155" s="22" t="s">
        <v>197</v>
      </c>
      <c r="C155" s="22" t="s">
        <v>217</v>
      </c>
      <c r="D155" s="23">
        <v>22881.36</v>
      </c>
      <c r="E155" s="18"/>
      <c r="F155" s="19">
        <v>2542.37</v>
      </c>
      <c r="G155" s="19">
        <v>4576.27</v>
      </c>
      <c r="H155" s="24"/>
      <c r="I155" s="24"/>
      <c r="J155" s="13">
        <f t="shared" si="20"/>
        <v>30000</v>
      </c>
      <c r="K155" s="62">
        <v>42472</v>
      </c>
      <c r="L155" s="73">
        <v>42471</v>
      </c>
      <c r="M155" s="26">
        <v>22881.36</v>
      </c>
      <c r="N155" s="25"/>
      <c r="O155" s="25"/>
      <c r="P155" s="25"/>
      <c r="Q155" s="42"/>
      <c r="R155" s="1">
        <f aca="true" t="shared" si="22" ref="R155:R172">+M155+N155+O155+P155</f>
        <v>22881.36</v>
      </c>
      <c r="S155" s="1">
        <f t="shared" si="21"/>
        <v>22881.36</v>
      </c>
      <c r="T155" s="1">
        <f aca="true" t="shared" si="23" ref="T155:T172">+R155-S155</f>
        <v>0</v>
      </c>
    </row>
    <row r="156" spans="1:20" s="28" customFormat="1" ht="15" customHeight="1">
      <c r="A156" s="21" t="s">
        <v>131</v>
      </c>
      <c r="B156" s="22" t="s">
        <v>198</v>
      </c>
      <c r="C156" s="22" t="s">
        <v>310</v>
      </c>
      <c r="D156" s="23">
        <v>45762.7</v>
      </c>
      <c r="E156" s="18"/>
      <c r="F156" s="19">
        <v>5084.75</v>
      </c>
      <c r="G156" s="19">
        <v>9152.55</v>
      </c>
      <c r="H156" s="24"/>
      <c r="I156" s="24"/>
      <c r="J156" s="13">
        <f t="shared" si="20"/>
        <v>60000</v>
      </c>
      <c r="K156" s="57">
        <v>42727</v>
      </c>
      <c r="L156" s="71">
        <v>42697</v>
      </c>
      <c r="M156" s="26">
        <v>45762.7</v>
      </c>
      <c r="N156" s="25"/>
      <c r="O156" s="25"/>
      <c r="P156" s="25"/>
      <c r="Q156" s="42"/>
      <c r="R156" s="1">
        <f t="shared" si="22"/>
        <v>45762.7</v>
      </c>
      <c r="S156" s="1">
        <f t="shared" si="21"/>
        <v>45762.7</v>
      </c>
      <c r="T156" s="1">
        <f t="shared" si="23"/>
        <v>0</v>
      </c>
    </row>
    <row r="157" spans="1:20" s="28" customFormat="1" ht="28.5" customHeight="1">
      <c r="A157" s="21" t="s">
        <v>116</v>
      </c>
      <c r="B157" s="22" t="s">
        <v>199</v>
      </c>
      <c r="C157" s="22" t="s">
        <v>219</v>
      </c>
      <c r="D157" s="23">
        <v>41949.14</v>
      </c>
      <c r="E157" s="18"/>
      <c r="F157" s="19">
        <v>4661.02</v>
      </c>
      <c r="G157" s="19">
        <v>8389.84</v>
      </c>
      <c r="H157" s="24"/>
      <c r="I157" s="24"/>
      <c r="J157" s="13">
        <f t="shared" si="20"/>
        <v>55000</v>
      </c>
      <c r="K157" s="57">
        <v>42727</v>
      </c>
      <c r="L157" s="71">
        <v>42697</v>
      </c>
      <c r="M157" s="26">
        <v>41949.14</v>
      </c>
      <c r="N157" s="25"/>
      <c r="O157" s="25"/>
      <c r="P157" s="25"/>
      <c r="Q157" s="42"/>
      <c r="R157" s="1">
        <f t="shared" si="22"/>
        <v>41949.14</v>
      </c>
      <c r="S157" s="1">
        <f t="shared" si="21"/>
        <v>41949.14</v>
      </c>
      <c r="T157" s="1">
        <f t="shared" si="23"/>
        <v>0</v>
      </c>
    </row>
    <row r="158" spans="1:20" ht="15" customHeight="1">
      <c r="A158" s="9" t="s">
        <v>132</v>
      </c>
      <c r="B158" s="10" t="s">
        <v>200</v>
      </c>
      <c r="C158" s="10" t="s">
        <v>241</v>
      </c>
      <c r="D158" s="11">
        <v>26694.91</v>
      </c>
      <c r="E158" s="18"/>
      <c r="F158" s="16">
        <v>2966.1</v>
      </c>
      <c r="G158" s="16">
        <v>5338.99</v>
      </c>
      <c r="H158" s="12"/>
      <c r="I158" s="12"/>
      <c r="J158" s="13">
        <f t="shared" si="20"/>
        <v>35000</v>
      </c>
      <c r="K158" s="50">
        <v>42662</v>
      </c>
      <c r="L158" s="65">
        <v>42632</v>
      </c>
      <c r="M158" s="6"/>
      <c r="N158" s="6"/>
      <c r="O158" s="7">
        <v>26694.91</v>
      </c>
      <c r="P158" s="6"/>
      <c r="Q158" s="40"/>
      <c r="R158" s="1">
        <f t="shared" si="22"/>
        <v>26694.91</v>
      </c>
      <c r="S158" s="1">
        <f t="shared" si="21"/>
        <v>26694.91</v>
      </c>
      <c r="T158" s="1">
        <f t="shared" si="23"/>
        <v>0</v>
      </c>
    </row>
    <row r="159" spans="1:20" ht="15" customHeight="1">
      <c r="A159" s="9" t="s">
        <v>133</v>
      </c>
      <c r="B159" s="10" t="s">
        <v>200</v>
      </c>
      <c r="C159" s="10" t="s">
        <v>242</v>
      </c>
      <c r="D159" s="11">
        <v>26694.91</v>
      </c>
      <c r="E159" s="18"/>
      <c r="F159" s="16">
        <v>2966.1</v>
      </c>
      <c r="G159" s="16">
        <v>5338.99</v>
      </c>
      <c r="H159" s="12"/>
      <c r="I159" s="12"/>
      <c r="J159" s="13">
        <f t="shared" si="20"/>
        <v>35000</v>
      </c>
      <c r="K159" s="50">
        <v>42698</v>
      </c>
      <c r="L159" s="67">
        <v>42668</v>
      </c>
      <c r="M159" s="6"/>
      <c r="N159" s="7">
        <v>26694.91</v>
      </c>
      <c r="O159" s="6"/>
      <c r="P159" s="6"/>
      <c r="Q159" s="40"/>
      <c r="R159" s="1">
        <f t="shared" si="22"/>
        <v>26694.91</v>
      </c>
      <c r="S159" s="1">
        <f t="shared" si="21"/>
        <v>26694.91</v>
      </c>
      <c r="T159" s="1">
        <f t="shared" si="23"/>
        <v>0</v>
      </c>
    </row>
    <row r="160" spans="1:20" ht="15" customHeight="1">
      <c r="A160" s="9" t="s">
        <v>134</v>
      </c>
      <c r="B160" s="10" t="s">
        <v>200</v>
      </c>
      <c r="C160" s="10" t="s">
        <v>217</v>
      </c>
      <c r="D160" s="11">
        <v>26694.91</v>
      </c>
      <c r="E160" s="18"/>
      <c r="F160" s="16">
        <v>2966.1</v>
      </c>
      <c r="G160" s="16">
        <v>5338.99</v>
      </c>
      <c r="H160" s="12"/>
      <c r="I160" s="12"/>
      <c r="J160" s="13">
        <f t="shared" si="20"/>
        <v>35000</v>
      </c>
      <c r="K160" s="50">
        <v>42698</v>
      </c>
      <c r="L160" s="67">
        <v>42668</v>
      </c>
      <c r="M160" s="6"/>
      <c r="N160" s="7">
        <v>26694.91</v>
      </c>
      <c r="O160" s="6"/>
      <c r="P160" s="6"/>
      <c r="Q160" s="40"/>
      <c r="R160" s="1">
        <f t="shared" si="22"/>
        <v>26694.91</v>
      </c>
      <c r="S160" s="1">
        <f t="shared" si="21"/>
        <v>26694.91</v>
      </c>
      <c r="T160" s="1">
        <f t="shared" si="23"/>
        <v>0</v>
      </c>
    </row>
    <row r="161" spans="1:20" ht="15" customHeight="1">
      <c r="A161" s="9" t="s">
        <v>135</v>
      </c>
      <c r="B161" s="10" t="s">
        <v>201</v>
      </c>
      <c r="C161" s="10" t="s">
        <v>241</v>
      </c>
      <c r="D161" s="11">
        <v>31915.24</v>
      </c>
      <c r="E161" s="18">
        <v>1483.06</v>
      </c>
      <c r="F161" s="16"/>
      <c r="G161" s="16">
        <v>1601.7</v>
      </c>
      <c r="H161" s="12"/>
      <c r="I161" s="12"/>
      <c r="J161" s="13">
        <f t="shared" si="20"/>
        <v>35000</v>
      </c>
      <c r="K161" s="59">
        <v>42501</v>
      </c>
      <c r="L161" s="68">
        <v>42531</v>
      </c>
      <c r="M161" s="6"/>
      <c r="N161" s="7">
        <v>31915.24</v>
      </c>
      <c r="O161" s="6"/>
      <c r="P161" s="6"/>
      <c r="Q161" s="40"/>
      <c r="R161" s="1">
        <f t="shared" si="22"/>
        <v>31915.24</v>
      </c>
      <c r="S161" s="1">
        <f t="shared" si="21"/>
        <v>31915.24</v>
      </c>
      <c r="T161" s="1">
        <f t="shared" si="23"/>
        <v>0</v>
      </c>
    </row>
    <row r="162" spans="1:20" ht="15" customHeight="1">
      <c r="A162" s="9" t="s">
        <v>136</v>
      </c>
      <c r="B162" s="10" t="s">
        <v>201</v>
      </c>
      <c r="C162" s="10" t="s">
        <v>242</v>
      </c>
      <c r="D162" s="11">
        <v>31915.24</v>
      </c>
      <c r="E162" s="18">
        <v>1483.06</v>
      </c>
      <c r="F162" s="16"/>
      <c r="G162" s="16">
        <v>1601.7</v>
      </c>
      <c r="H162" s="12"/>
      <c r="I162" s="12"/>
      <c r="J162" s="13">
        <f t="shared" si="20"/>
        <v>35000</v>
      </c>
      <c r="K162" s="54">
        <v>42563</v>
      </c>
      <c r="L162" s="68">
        <v>42562</v>
      </c>
      <c r="M162" s="7">
        <v>31915.24</v>
      </c>
      <c r="N162" s="6"/>
      <c r="O162" s="6"/>
      <c r="P162" s="6"/>
      <c r="Q162" s="40"/>
      <c r="R162" s="1">
        <f t="shared" si="22"/>
        <v>31915.24</v>
      </c>
      <c r="S162" s="1">
        <f t="shared" si="21"/>
        <v>31915.24</v>
      </c>
      <c r="T162" s="1">
        <f t="shared" si="23"/>
        <v>0</v>
      </c>
    </row>
    <row r="163" spans="1:20" ht="21" customHeight="1">
      <c r="A163" s="9" t="s">
        <v>137</v>
      </c>
      <c r="B163" s="10" t="s">
        <v>202</v>
      </c>
      <c r="C163" s="10" t="s">
        <v>220</v>
      </c>
      <c r="D163" s="11">
        <v>270736.04</v>
      </c>
      <c r="E163" s="18">
        <v>1463.96</v>
      </c>
      <c r="F163" s="16"/>
      <c r="G163" s="16"/>
      <c r="H163" s="12"/>
      <c r="I163" s="12"/>
      <c r="J163" s="13">
        <f t="shared" si="20"/>
        <v>272200</v>
      </c>
      <c r="K163" s="50">
        <v>42689</v>
      </c>
      <c r="L163" s="67">
        <v>42689</v>
      </c>
      <c r="M163" s="6"/>
      <c r="N163" s="7">
        <v>270736.04</v>
      </c>
      <c r="O163" s="6"/>
      <c r="P163" s="6"/>
      <c r="Q163" s="40"/>
      <c r="R163" s="1">
        <f t="shared" si="22"/>
        <v>270736.04</v>
      </c>
      <c r="S163" s="1">
        <f t="shared" si="21"/>
        <v>270736.04</v>
      </c>
      <c r="T163" s="1">
        <f t="shared" si="23"/>
        <v>0</v>
      </c>
    </row>
    <row r="164" spans="1:20" ht="23.25" customHeight="1">
      <c r="A164" s="9" t="s">
        <v>138</v>
      </c>
      <c r="B164" s="10" t="s">
        <v>202</v>
      </c>
      <c r="C164" s="10" t="s">
        <v>221</v>
      </c>
      <c r="D164" s="11">
        <v>215492.72</v>
      </c>
      <c r="E164" s="18">
        <v>1207.28</v>
      </c>
      <c r="F164" s="16"/>
      <c r="G164" s="16"/>
      <c r="H164" s="12"/>
      <c r="I164" s="12"/>
      <c r="J164" s="13">
        <f t="shared" si="20"/>
        <v>216700</v>
      </c>
      <c r="K164" s="50">
        <v>42697</v>
      </c>
      <c r="L164" s="67">
        <v>42697</v>
      </c>
      <c r="M164" s="6"/>
      <c r="N164" s="7">
        <v>215492.72</v>
      </c>
      <c r="O164" s="6"/>
      <c r="P164" s="6"/>
      <c r="Q164" s="40"/>
      <c r="R164" s="1">
        <f t="shared" si="22"/>
        <v>215492.72</v>
      </c>
      <c r="S164" s="1">
        <f t="shared" si="21"/>
        <v>215492.72</v>
      </c>
      <c r="T164" s="1">
        <f t="shared" si="23"/>
        <v>0</v>
      </c>
    </row>
    <row r="165" spans="1:20" s="28" customFormat="1" ht="18" customHeight="1">
      <c r="A165" s="21" t="s">
        <v>139</v>
      </c>
      <c r="B165" s="22" t="s">
        <v>203</v>
      </c>
      <c r="C165" s="22" t="s">
        <v>222</v>
      </c>
      <c r="D165" s="23">
        <v>2600000</v>
      </c>
      <c r="E165" s="18"/>
      <c r="F165" s="19"/>
      <c r="G165" s="19"/>
      <c r="H165" s="24"/>
      <c r="I165" s="24"/>
      <c r="J165" s="13">
        <f t="shared" si="20"/>
        <v>2600000</v>
      </c>
      <c r="K165" s="63">
        <v>42005</v>
      </c>
      <c r="L165" s="74">
        <v>42005</v>
      </c>
      <c r="M165" s="25"/>
      <c r="N165" s="25"/>
      <c r="O165" s="25"/>
      <c r="P165" s="30">
        <v>2600000</v>
      </c>
      <c r="Q165" s="44" t="s">
        <v>330</v>
      </c>
      <c r="R165" s="1">
        <f t="shared" si="22"/>
        <v>2600000</v>
      </c>
      <c r="S165" s="1">
        <f t="shared" si="21"/>
        <v>2600000</v>
      </c>
      <c r="T165" s="1">
        <f t="shared" si="23"/>
        <v>0</v>
      </c>
    </row>
    <row r="166" spans="1:20" s="28" customFormat="1" ht="15">
      <c r="A166" s="21" t="s">
        <v>140</v>
      </c>
      <c r="B166" s="22" t="s">
        <v>204</v>
      </c>
      <c r="C166" s="29" t="s">
        <v>311</v>
      </c>
      <c r="D166" s="23">
        <v>19323</v>
      </c>
      <c r="E166" s="18">
        <v>855</v>
      </c>
      <c r="F166" s="19"/>
      <c r="G166" s="19"/>
      <c r="H166" s="24"/>
      <c r="I166" s="24"/>
      <c r="J166" s="13">
        <f t="shared" si="20"/>
        <v>20178</v>
      </c>
      <c r="K166" s="57">
        <v>42700</v>
      </c>
      <c r="L166" s="71">
        <v>42670</v>
      </c>
      <c r="M166" s="25"/>
      <c r="N166" s="26">
        <v>19323</v>
      </c>
      <c r="O166" s="25"/>
      <c r="P166" s="25"/>
      <c r="Q166" s="42"/>
      <c r="R166" s="1">
        <f t="shared" si="22"/>
        <v>19323</v>
      </c>
      <c r="S166" s="1">
        <f t="shared" si="21"/>
        <v>19323</v>
      </c>
      <c r="T166" s="1">
        <f t="shared" si="23"/>
        <v>0</v>
      </c>
    </row>
    <row r="167" spans="1:20" s="28" customFormat="1" ht="36" customHeight="1">
      <c r="A167" s="21" t="s">
        <v>141</v>
      </c>
      <c r="B167" s="22" t="s">
        <v>205</v>
      </c>
      <c r="C167" s="22" t="s">
        <v>312</v>
      </c>
      <c r="D167" s="23">
        <v>16037.78</v>
      </c>
      <c r="E167" s="18">
        <v>745.25</v>
      </c>
      <c r="F167" s="19"/>
      <c r="G167" s="19">
        <v>807.87</v>
      </c>
      <c r="H167" s="24"/>
      <c r="I167" s="24"/>
      <c r="J167" s="13">
        <f>+D167+E167+F167+G167+H167+I167</f>
        <v>17590.899999999998</v>
      </c>
      <c r="K167" s="55">
        <v>41880</v>
      </c>
      <c r="L167" s="69">
        <v>41850</v>
      </c>
      <c r="M167" s="25"/>
      <c r="N167" s="25"/>
      <c r="O167" s="25"/>
      <c r="P167" s="26">
        <v>16037.78</v>
      </c>
      <c r="Q167" s="41" t="s">
        <v>331</v>
      </c>
      <c r="R167" s="1">
        <f t="shared" si="22"/>
        <v>16037.78</v>
      </c>
      <c r="S167" s="1">
        <f aca="true" t="shared" si="24" ref="S167:S172">+D167</f>
        <v>16037.78</v>
      </c>
      <c r="T167" s="1">
        <f t="shared" si="23"/>
        <v>0</v>
      </c>
    </row>
    <row r="168" spans="1:20" s="28" customFormat="1" ht="27.75" customHeight="1">
      <c r="A168" s="21" t="s">
        <v>142</v>
      </c>
      <c r="B168" s="22" t="s">
        <v>206</v>
      </c>
      <c r="C168" s="22" t="s">
        <v>223</v>
      </c>
      <c r="D168" s="23">
        <v>30560.85</v>
      </c>
      <c r="E168" s="18">
        <v>1352.25</v>
      </c>
      <c r="F168" s="19"/>
      <c r="G168" s="19"/>
      <c r="H168" s="24"/>
      <c r="I168" s="24"/>
      <c r="J168" s="13">
        <f>+D168+E168+F168+G168+H168+I168</f>
        <v>31913.1</v>
      </c>
      <c r="K168" s="57">
        <v>42690</v>
      </c>
      <c r="L168" s="71">
        <v>42660</v>
      </c>
      <c r="M168" s="25"/>
      <c r="N168" s="26">
        <v>30560.85</v>
      </c>
      <c r="O168" s="25"/>
      <c r="P168" s="25"/>
      <c r="Q168" s="42"/>
      <c r="R168" s="1">
        <f t="shared" si="22"/>
        <v>30560.85</v>
      </c>
      <c r="S168" s="1">
        <f t="shared" si="24"/>
        <v>30560.85</v>
      </c>
      <c r="T168" s="1">
        <f t="shared" si="23"/>
        <v>0</v>
      </c>
    </row>
    <row r="169" spans="1:20" s="28" customFormat="1" ht="15">
      <c r="A169" s="21" t="s">
        <v>143</v>
      </c>
      <c r="B169" s="22" t="s">
        <v>206</v>
      </c>
      <c r="C169" s="29" t="s">
        <v>313</v>
      </c>
      <c r="D169" s="23">
        <v>125135.07</v>
      </c>
      <c r="E169" s="18">
        <v>5536.95</v>
      </c>
      <c r="F169" s="19"/>
      <c r="G169" s="19"/>
      <c r="H169" s="24"/>
      <c r="I169" s="24"/>
      <c r="J169" s="13">
        <f>+D169+E169+F169+G169+H169+I169</f>
        <v>130672.02</v>
      </c>
      <c r="K169" s="57">
        <v>42690</v>
      </c>
      <c r="L169" s="71">
        <v>42660</v>
      </c>
      <c r="M169" s="25"/>
      <c r="N169" s="26">
        <v>125135.07</v>
      </c>
      <c r="O169" s="25"/>
      <c r="P169" s="25"/>
      <c r="Q169" s="42"/>
      <c r="R169" s="1">
        <f t="shared" si="22"/>
        <v>125135.07</v>
      </c>
      <c r="S169" s="1">
        <f t="shared" si="24"/>
        <v>125135.07</v>
      </c>
      <c r="T169" s="1">
        <f t="shared" si="23"/>
        <v>0</v>
      </c>
    </row>
    <row r="170" spans="1:20" s="28" customFormat="1" ht="24.75" customHeight="1">
      <c r="A170" s="21" t="s">
        <v>52</v>
      </c>
      <c r="B170" s="22" t="s">
        <v>207</v>
      </c>
      <c r="C170" s="22" t="s">
        <v>242</v>
      </c>
      <c r="D170" s="23">
        <v>26900</v>
      </c>
      <c r="E170" s="18">
        <v>1250</v>
      </c>
      <c r="F170" s="19"/>
      <c r="G170" s="19">
        <v>1350</v>
      </c>
      <c r="H170" s="24"/>
      <c r="I170" s="24"/>
      <c r="J170" s="13">
        <f>+D170+E170+F170+G170+H170+I170</f>
        <v>29500</v>
      </c>
      <c r="K170" s="57">
        <v>42699</v>
      </c>
      <c r="L170" s="71">
        <v>42669</v>
      </c>
      <c r="M170" s="25"/>
      <c r="N170" s="26">
        <v>26900</v>
      </c>
      <c r="O170" s="25"/>
      <c r="P170" s="25"/>
      <c r="Q170" s="42"/>
      <c r="R170" s="1">
        <f t="shared" si="22"/>
        <v>26900</v>
      </c>
      <c r="S170" s="1">
        <f t="shared" si="24"/>
        <v>26900</v>
      </c>
      <c r="T170" s="1">
        <f t="shared" si="23"/>
        <v>0</v>
      </c>
    </row>
    <row r="171" spans="1:20" s="105" customFormat="1" ht="15" customHeight="1">
      <c r="A171" s="21" t="s">
        <v>238</v>
      </c>
      <c r="B171" s="22" t="s">
        <v>237</v>
      </c>
      <c r="C171" s="22" t="s">
        <v>333</v>
      </c>
      <c r="D171" s="23">
        <v>9767.12</v>
      </c>
      <c r="E171" s="18">
        <v>395.11</v>
      </c>
      <c r="F171" s="101"/>
      <c r="G171" s="101"/>
      <c r="H171" s="102"/>
      <c r="I171" s="102"/>
      <c r="J171" s="114">
        <f>+D171+E171+F171+G171+H171+I171</f>
        <v>10162.230000000001</v>
      </c>
      <c r="K171" s="108" t="s">
        <v>334</v>
      </c>
      <c r="L171" s="112" t="s">
        <v>335</v>
      </c>
      <c r="M171" s="104">
        <v>9767.12</v>
      </c>
      <c r="N171" s="103"/>
      <c r="O171" s="103"/>
      <c r="P171" s="104"/>
      <c r="Q171" s="41"/>
      <c r="R171" s="27">
        <f t="shared" si="22"/>
        <v>9767.12</v>
      </c>
      <c r="S171" s="27">
        <f t="shared" si="24"/>
        <v>9767.12</v>
      </c>
      <c r="T171" s="27">
        <f t="shared" si="23"/>
        <v>0</v>
      </c>
    </row>
    <row r="172" spans="1:20" s="28" customFormat="1" ht="15.75" thickBot="1">
      <c r="A172" s="82" t="s">
        <v>239</v>
      </c>
      <c r="B172" s="83" t="s">
        <v>208</v>
      </c>
      <c r="C172" s="84" t="s">
        <v>234</v>
      </c>
      <c r="D172" s="85">
        <v>24973</v>
      </c>
      <c r="E172" s="86">
        <v>1105</v>
      </c>
      <c r="F172" s="87"/>
      <c r="G172" s="87"/>
      <c r="H172" s="88"/>
      <c r="I172" s="88"/>
      <c r="J172" s="89">
        <f>+D172+E172+F172+G172+H172+I172</f>
        <v>26078</v>
      </c>
      <c r="K172" s="90">
        <v>42655</v>
      </c>
      <c r="L172" s="91">
        <v>42654</v>
      </c>
      <c r="M172" s="92">
        <v>24973</v>
      </c>
      <c r="N172" s="93"/>
      <c r="O172" s="93"/>
      <c r="P172" s="93"/>
      <c r="Q172" s="42"/>
      <c r="R172" s="1">
        <f t="shared" si="22"/>
        <v>24973</v>
      </c>
      <c r="S172" s="1">
        <f t="shared" si="24"/>
        <v>24973</v>
      </c>
      <c r="T172" s="1">
        <f t="shared" si="23"/>
        <v>0</v>
      </c>
    </row>
    <row r="173" spans="1:17" ht="21.75" thickBot="1">
      <c r="A173" s="115"/>
      <c r="B173" s="116" t="s">
        <v>332</v>
      </c>
      <c r="C173" s="117"/>
      <c r="D173" s="118">
        <f>SUM(D8:D172)</f>
        <v>9451432.010000004</v>
      </c>
      <c r="E173" s="118">
        <f>SUM(E8:E172)</f>
        <v>231210.73499999996</v>
      </c>
      <c r="F173" s="118">
        <f>SUM(F8:F172)</f>
        <v>80921.68000000001</v>
      </c>
      <c r="G173" s="118">
        <f>SUM(G8:G172)</f>
        <v>345665.4100000001</v>
      </c>
      <c r="H173" s="118">
        <f>SUM(H8:H172)</f>
        <v>0</v>
      </c>
      <c r="I173" s="118">
        <f>SUM(I8:I172)</f>
        <v>0</v>
      </c>
      <c r="J173" s="118">
        <f>SUM(J8:J172)</f>
        <v>10109229.835</v>
      </c>
      <c r="K173" s="117"/>
      <c r="L173" s="117"/>
      <c r="M173" s="119">
        <f>SUM(M8:M172)</f>
        <v>3326355.4100000006</v>
      </c>
      <c r="N173" s="119">
        <f>SUM(N8:N172)</f>
        <v>1912018.39</v>
      </c>
      <c r="O173" s="119">
        <f>SUM(O8:O172)</f>
        <v>427511.8499999999</v>
      </c>
      <c r="P173" s="120">
        <f>SUM(P8:P172)</f>
        <v>3785546.36</v>
      </c>
      <c r="Q173" s="1"/>
    </row>
    <row r="174" spans="16:17" ht="15">
      <c r="P174" s="1"/>
      <c r="Q174" s="1"/>
    </row>
    <row r="175" spans="16:17" ht="15">
      <c r="P175" s="2"/>
      <c r="Q175" s="2"/>
    </row>
    <row r="176" spans="1:5" ht="15">
      <c r="A176" s="121" t="s">
        <v>356</v>
      </c>
      <c r="E176" s="122" t="s">
        <v>358</v>
      </c>
    </row>
    <row r="177" spans="1:5" ht="15">
      <c r="A177" t="s">
        <v>355</v>
      </c>
      <c r="E177" s="20" t="s">
        <v>357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s.santos</dc:creator>
  <cp:keywords/>
  <dc:description/>
  <cp:lastModifiedBy>Yenny Acosta Hernandez</cp:lastModifiedBy>
  <dcterms:created xsi:type="dcterms:W3CDTF">2016-11-29T18:36:44Z</dcterms:created>
  <dcterms:modified xsi:type="dcterms:W3CDTF">2017-03-20T21:35:01Z</dcterms:modified>
  <cp:category/>
  <cp:version/>
  <cp:contentType/>
  <cp:contentStatus/>
</cp:coreProperties>
</file>